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ttps://portal.frib.msu.edu/revvis/conferences/2016 LINAC/Document Library/1/Administration/Program/"/>
    </mc:Choice>
  </mc:AlternateContent>
  <bookViews>
    <workbookView xWindow="8250" yWindow="-15" windowWidth="8190" windowHeight="5775" tabRatio="829"/>
  </bookViews>
  <sheets>
    <sheet name="Linac16 invited oral talks" sheetId="19" r:id="rId1"/>
    <sheet name="LINAC14 speakers" sheetId="15" r:id="rId2"/>
    <sheet name="LINAC12 speakers" sheetId="9" r:id="rId3"/>
    <sheet name="SRF15 speakers" sheetId="14" r:id="rId4"/>
    <sheet name="other conferences - Table 1-2-1" sheetId="11" r:id="rId5"/>
    <sheet name="other conferences - Table 1-2" sheetId="12" r:id="rId6"/>
    <sheet name="IPAC15 speakers" sheetId="13" r:id="rId7"/>
  </sheets>
  <definedNames>
    <definedName name="_xlnm._FilterDatabase" localSheetId="0" hidden="1">'Linac16 invited oral talks'!$A$1:$Y$190</definedName>
  </definedNames>
  <calcPr calcId="152511" concurrentCalc="0"/>
</workbook>
</file>

<file path=xl/calcChain.xml><?xml version="1.0" encoding="utf-8"?>
<calcChain xmlns="http://schemas.openxmlformats.org/spreadsheetml/2006/main">
  <c r="S6" i="19" l="1"/>
  <c r="C3" i="15"/>
  <c r="C4" i="15"/>
  <c r="C5" i="15"/>
  <c r="C6" i="15"/>
  <c r="C7" i="15"/>
  <c r="C8" i="15"/>
  <c r="C9" i="15"/>
  <c r="C10" i="15"/>
  <c r="C11" i="15"/>
  <c r="C12" i="15"/>
  <c r="C13" i="15"/>
  <c r="C14" i="15"/>
  <c r="C15" i="15"/>
  <c r="C16" i="15"/>
  <c r="C17" i="15"/>
  <c r="C18" i="15"/>
  <c r="C19" i="15"/>
  <c r="C20" i="15"/>
  <c r="C21" i="15"/>
  <c r="C22" i="15"/>
  <c r="C23" i="15"/>
  <c r="C24" i="15"/>
  <c r="C25" i="15"/>
  <c r="C26" i="15"/>
  <c r="C27" i="15"/>
  <c r="C28" i="15"/>
  <c r="C29" i="15"/>
  <c r="C30" i="15"/>
  <c r="C31" i="15"/>
  <c r="C32" i="15"/>
  <c r="C33" i="15"/>
  <c r="C34" i="15"/>
  <c r="C35" i="15"/>
  <c r="C36" i="15"/>
  <c r="C37" i="15"/>
  <c r="C38" i="15"/>
  <c r="C39" i="15"/>
  <c r="C40" i="15"/>
  <c r="C41" i="15"/>
  <c r="C42" i="15"/>
  <c r="C43" i="15"/>
  <c r="C44" i="15"/>
  <c r="C45" i="15"/>
  <c r="C46" i="15"/>
  <c r="C47" i="15"/>
  <c r="C48" i="15"/>
  <c r="C49" i="15"/>
  <c r="C50" i="15"/>
  <c r="C51" i="15"/>
  <c r="C52" i="15"/>
  <c r="C53" i="15"/>
  <c r="C54" i="15"/>
  <c r="R6" i="19"/>
  <c r="Q6" i="19"/>
  <c r="P6" i="19"/>
  <c r="U6" i="19"/>
  <c r="V6" i="19"/>
  <c r="W6" i="19"/>
  <c r="X6" i="19"/>
  <c r="Y6" i="19"/>
  <c r="V49" i="19"/>
  <c r="V48" i="19"/>
  <c r="V47" i="19"/>
  <c r="V46" i="19"/>
  <c r="V45" i="19"/>
  <c r="V44" i="19"/>
  <c r="V43" i="19"/>
  <c r="V42" i="19"/>
  <c r="V41" i="19"/>
  <c r="V40" i="19"/>
  <c r="V39" i="19"/>
  <c r="V38" i="19"/>
  <c r="V37" i="19"/>
  <c r="V36" i="19"/>
  <c r="V35" i="19"/>
  <c r="V34" i="19"/>
  <c r="V33" i="19"/>
  <c r="V32" i="19"/>
  <c r="V31" i="19"/>
  <c r="V30" i="19"/>
  <c r="Y49" i="19"/>
  <c r="X49" i="19"/>
  <c r="W49" i="19"/>
  <c r="Y48" i="19"/>
  <c r="X48" i="19"/>
  <c r="W48" i="19"/>
  <c r="Y47" i="19"/>
  <c r="X47" i="19"/>
  <c r="W47" i="19"/>
  <c r="Y46" i="19"/>
  <c r="X46" i="19"/>
  <c r="W46" i="19"/>
  <c r="Y45" i="19"/>
  <c r="X45" i="19"/>
  <c r="W45" i="19"/>
  <c r="Y44" i="19"/>
  <c r="X44" i="19"/>
  <c r="W44" i="19"/>
  <c r="W43" i="19"/>
  <c r="W42" i="19"/>
  <c r="Y41" i="19"/>
  <c r="W41" i="19"/>
  <c r="Y40" i="19"/>
  <c r="X40" i="19"/>
  <c r="W40" i="19"/>
  <c r="Y39" i="19"/>
  <c r="X39" i="19"/>
  <c r="W39" i="19"/>
  <c r="Y38" i="19"/>
  <c r="X38" i="19"/>
  <c r="W38" i="19"/>
  <c r="W37" i="19"/>
  <c r="Y36" i="19"/>
  <c r="W36" i="19"/>
  <c r="Y35" i="19"/>
  <c r="X35" i="19"/>
  <c r="W35" i="19"/>
  <c r="Y34" i="19"/>
  <c r="X34" i="19"/>
  <c r="W34" i="19"/>
  <c r="Y33" i="19"/>
  <c r="X33" i="19"/>
  <c r="W33" i="19"/>
  <c r="Y32" i="19"/>
  <c r="X32" i="19"/>
  <c r="W32" i="19"/>
  <c r="Y31" i="19"/>
  <c r="X31" i="19"/>
  <c r="W31" i="19"/>
  <c r="Y30" i="19"/>
  <c r="X30" i="19"/>
  <c r="W30" i="19"/>
  <c r="Y29" i="19"/>
  <c r="X29" i="19"/>
  <c r="W29" i="19"/>
  <c r="Y28" i="19"/>
  <c r="X28" i="19"/>
  <c r="W28" i="19"/>
  <c r="V29" i="19"/>
  <c r="V28" i="19"/>
  <c r="V26" i="19"/>
  <c r="V27" i="19"/>
  <c r="V22" i="19"/>
  <c r="V23" i="19"/>
  <c r="V24" i="19"/>
  <c r="V25" i="19"/>
  <c r="V18" i="19"/>
  <c r="V19" i="19"/>
  <c r="V20" i="19"/>
  <c r="V21" i="19"/>
  <c r="V17" i="19"/>
  <c r="V16" i="19"/>
  <c r="V15" i="19"/>
  <c r="V14" i="19"/>
  <c r="V13" i="19"/>
  <c r="V3" i="19"/>
  <c r="V4" i="19"/>
  <c r="V5" i="19"/>
  <c r="U49" i="19"/>
  <c r="U48" i="19"/>
  <c r="U47" i="19"/>
  <c r="U46" i="19"/>
  <c r="U45" i="19"/>
  <c r="U44" i="19"/>
  <c r="U43" i="19"/>
  <c r="U42" i="19"/>
  <c r="U41" i="19"/>
  <c r="U40" i="19"/>
  <c r="U39" i="19"/>
  <c r="U38" i="19"/>
  <c r="U37" i="19"/>
  <c r="U36" i="19"/>
  <c r="U35" i="19"/>
  <c r="U34" i="19"/>
  <c r="U33" i="19"/>
  <c r="U32" i="19"/>
  <c r="U31" i="19"/>
  <c r="U30" i="19"/>
  <c r="U29" i="19"/>
  <c r="U28" i="19"/>
  <c r="U27" i="19"/>
  <c r="U26" i="19"/>
  <c r="U25" i="19"/>
  <c r="U24" i="19"/>
  <c r="U23" i="19"/>
  <c r="U22" i="19"/>
  <c r="U21" i="19"/>
  <c r="U20" i="19"/>
  <c r="U19" i="19"/>
  <c r="U18" i="19"/>
  <c r="U17" i="19"/>
  <c r="U16" i="19"/>
  <c r="U15" i="19"/>
  <c r="U14" i="19"/>
  <c r="U13" i="19"/>
  <c r="U12" i="19"/>
  <c r="U11" i="19"/>
  <c r="U10" i="19"/>
  <c r="U9" i="19"/>
  <c r="U8" i="19"/>
  <c r="U7" i="19"/>
  <c r="T6" i="19"/>
  <c r="U2" i="19"/>
  <c r="U3" i="19"/>
  <c r="U4" i="19"/>
  <c r="U5" i="19"/>
  <c r="Y2" i="19"/>
  <c r="Y3" i="19"/>
  <c r="Y4" i="19"/>
  <c r="Y5" i="19"/>
  <c r="Y7" i="19"/>
  <c r="Y8" i="19"/>
  <c r="Y9" i="19"/>
  <c r="Y10" i="19"/>
  <c r="Y11" i="19"/>
  <c r="Y12" i="19"/>
  <c r="Y13" i="19"/>
  <c r="Y14" i="19"/>
  <c r="Y16" i="19"/>
  <c r="Y17" i="19"/>
  <c r="Y18" i="19"/>
  <c r="Y19" i="19"/>
  <c r="Y20" i="19"/>
  <c r="Y21" i="19"/>
  <c r="Y22" i="19"/>
  <c r="Y23" i="19"/>
  <c r="Y24" i="19"/>
  <c r="Y25" i="19"/>
  <c r="Y26" i="19"/>
  <c r="Y27" i="19"/>
  <c r="X2" i="19"/>
  <c r="X3" i="19"/>
  <c r="X4" i="19"/>
  <c r="X5" i="19"/>
  <c r="X7" i="19"/>
  <c r="X8" i="19"/>
  <c r="X9" i="19"/>
  <c r="X10" i="19"/>
  <c r="X11" i="19"/>
  <c r="X12" i="19"/>
  <c r="X13" i="19"/>
  <c r="X14" i="19"/>
  <c r="X16" i="19"/>
  <c r="X17" i="19"/>
  <c r="X18" i="19"/>
  <c r="X19" i="19"/>
  <c r="X20" i="19"/>
  <c r="X21" i="19"/>
  <c r="X22" i="19"/>
  <c r="X23" i="19"/>
  <c r="X24" i="19"/>
  <c r="X25" i="19"/>
  <c r="X26" i="19"/>
  <c r="X27" i="19"/>
  <c r="V2" i="19"/>
  <c r="V7" i="19"/>
  <c r="V8" i="19"/>
  <c r="V9" i="19"/>
  <c r="V10" i="19"/>
  <c r="V11" i="19"/>
  <c r="V12" i="19"/>
  <c r="P43" i="19"/>
  <c r="Q43" i="19"/>
  <c r="R43" i="19"/>
  <c r="S43" i="19"/>
  <c r="P44" i="19"/>
  <c r="Q44" i="19"/>
  <c r="R44" i="19"/>
  <c r="S44" i="19"/>
  <c r="P45" i="19"/>
  <c r="Q45" i="19"/>
  <c r="R45" i="19"/>
  <c r="S45" i="19"/>
  <c r="P46" i="19"/>
  <c r="Q46" i="19"/>
  <c r="R46" i="19"/>
  <c r="S46" i="19"/>
  <c r="P47" i="19"/>
  <c r="Q47" i="19"/>
  <c r="R47" i="19"/>
  <c r="S47" i="19"/>
  <c r="P48" i="19"/>
  <c r="Q48" i="19"/>
  <c r="R48" i="19"/>
  <c r="S48" i="19"/>
  <c r="P49" i="19"/>
  <c r="Q49" i="19"/>
  <c r="R49" i="19"/>
  <c r="S49" i="19"/>
  <c r="P2" i="19"/>
  <c r="Q2" i="19"/>
  <c r="R2" i="19"/>
  <c r="S2" i="19"/>
  <c r="W2" i="19"/>
  <c r="P3" i="19"/>
  <c r="Q3" i="19"/>
  <c r="R3" i="19"/>
  <c r="S3" i="19"/>
  <c r="W3" i="19"/>
  <c r="P4" i="19"/>
  <c r="Q4" i="19"/>
  <c r="R4" i="19"/>
  <c r="S4" i="19"/>
  <c r="W4" i="19"/>
  <c r="P5" i="19"/>
  <c r="Q5" i="19"/>
  <c r="R5" i="19"/>
  <c r="S5" i="19"/>
  <c r="W5" i="19"/>
  <c r="P7" i="19"/>
  <c r="Q7" i="19"/>
  <c r="R7" i="19"/>
  <c r="S7" i="19"/>
  <c r="W7" i="19"/>
  <c r="P8" i="19"/>
  <c r="Q8" i="19"/>
  <c r="R8" i="19"/>
  <c r="S8" i="19"/>
  <c r="W8" i="19"/>
  <c r="P9" i="19"/>
  <c r="Q9" i="19"/>
  <c r="R9" i="19"/>
  <c r="S9" i="19"/>
  <c r="W9" i="19"/>
  <c r="P10" i="19"/>
  <c r="Q10" i="19"/>
  <c r="R10" i="19"/>
  <c r="S10" i="19"/>
  <c r="W10" i="19"/>
  <c r="P11" i="19"/>
  <c r="Q11" i="19"/>
  <c r="R11" i="19"/>
  <c r="S11" i="19"/>
  <c r="W11" i="19"/>
  <c r="P12" i="19"/>
  <c r="Q12" i="19"/>
  <c r="R12" i="19"/>
  <c r="S12" i="19"/>
  <c r="W12" i="19"/>
  <c r="P13" i="19"/>
  <c r="Q13" i="19"/>
  <c r="R13" i="19"/>
  <c r="S13" i="19"/>
  <c r="W13" i="19"/>
  <c r="P14" i="19"/>
  <c r="Q14" i="19"/>
  <c r="R14" i="19"/>
  <c r="S14" i="19"/>
  <c r="W14" i="19"/>
  <c r="P15" i="19"/>
  <c r="Q15" i="19"/>
  <c r="R15" i="19"/>
  <c r="S15" i="19"/>
  <c r="W15" i="19"/>
  <c r="P16" i="19"/>
  <c r="Q16" i="19"/>
  <c r="R16" i="19"/>
  <c r="S16" i="19"/>
  <c r="W16" i="19"/>
  <c r="P17" i="19"/>
  <c r="Q17" i="19"/>
  <c r="R17" i="19"/>
  <c r="S17" i="19"/>
  <c r="W17" i="19"/>
  <c r="P18" i="19"/>
  <c r="Q18" i="19"/>
  <c r="R18" i="19"/>
  <c r="S18" i="19"/>
  <c r="W18" i="19"/>
  <c r="P19" i="19"/>
  <c r="Q19" i="19"/>
  <c r="R19" i="19"/>
  <c r="S19" i="19"/>
  <c r="W19" i="19"/>
  <c r="P20" i="19"/>
  <c r="Q20" i="19"/>
  <c r="R20" i="19"/>
  <c r="S20" i="19"/>
  <c r="W20" i="19"/>
  <c r="P21" i="19"/>
  <c r="Q21" i="19"/>
  <c r="R21" i="19"/>
  <c r="S21" i="19"/>
  <c r="W21" i="19"/>
  <c r="P22" i="19"/>
  <c r="Q22" i="19"/>
  <c r="R22" i="19"/>
  <c r="S22" i="19"/>
  <c r="W22" i="19"/>
  <c r="P23" i="19"/>
  <c r="Q23" i="19"/>
  <c r="R23" i="19"/>
  <c r="S23" i="19"/>
  <c r="W23" i="19"/>
  <c r="P24" i="19"/>
  <c r="Q24" i="19"/>
  <c r="R24" i="19"/>
  <c r="S24" i="19"/>
  <c r="W24" i="19"/>
  <c r="P25" i="19"/>
  <c r="Q25" i="19"/>
  <c r="R25" i="19"/>
  <c r="S25" i="19"/>
  <c r="W25" i="19"/>
  <c r="P26" i="19"/>
  <c r="Q26" i="19"/>
  <c r="R26" i="19"/>
  <c r="S26" i="19"/>
  <c r="W26" i="19"/>
  <c r="P27" i="19"/>
  <c r="Q27" i="19"/>
  <c r="R27" i="19"/>
  <c r="S27" i="19"/>
  <c r="W27" i="19"/>
  <c r="P28" i="19"/>
  <c r="Q28" i="19"/>
  <c r="R28" i="19"/>
  <c r="S28" i="19"/>
  <c r="P29" i="19"/>
  <c r="Q29" i="19"/>
  <c r="R29" i="19"/>
  <c r="S29" i="19"/>
  <c r="P30" i="19"/>
  <c r="Q30" i="19"/>
  <c r="R30" i="19"/>
  <c r="S30" i="19"/>
  <c r="P31" i="19"/>
  <c r="Q31" i="19"/>
  <c r="R31" i="19"/>
  <c r="S31" i="19"/>
  <c r="P32" i="19"/>
  <c r="Q32" i="19"/>
  <c r="R32" i="19"/>
  <c r="S32" i="19"/>
  <c r="P33" i="19"/>
  <c r="Q33" i="19"/>
  <c r="R33" i="19"/>
  <c r="S33" i="19"/>
  <c r="P34" i="19"/>
  <c r="Q34" i="19"/>
  <c r="R34" i="19"/>
  <c r="S34" i="19"/>
  <c r="P35" i="19"/>
  <c r="Q35" i="19"/>
  <c r="R35" i="19"/>
  <c r="S35" i="19"/>
  <c r="P36" i="19"/>
  <c r="Q36" i="19"/>
  <c r="R36" i="19"/>
  <c r="S36" i="19"/>
  <c r="P37" i="19"/>
  <c r="Q37" i="19"/>
  <c r="R37" i="19"/>
  <c r="S37" i="19"/>
  <c r="P38" i="19"/>
  <c r="Q38" i="19"/>
  <c r="R38" i="19"/>
  <c r="S38" i="19"/>
  <c r="P39" i="19"/>
  <c r="Q39" i="19"/>
  <c r="R39" i="19"/>
  <c r="S39" i="19"/>
  <c r="P40" i="19"/>
  <c r="Q40" i="19"/>
  <c r="R40" i="19"/>
  <c r="S40" i="19"/>
  <c r="P41" i="19"/>
  <c r="Q41" i="19"/>
  <c r="R41" i="19"/>
  <c r="S41" i="19"/>
  <c r="P42" i="19"/>
  <c r="Q42" i="19"/>
  <c r="R42" i="19"/>
  <c r="S42" i="19"/>
  <c r="C43" i="12"/>
  <c r="C42" i="12"/>
  <c r="C41" i="12"/>
  <c r="C40" i="12"/>
  <c r="C39" i="12"/>
  <c r="C38" i="12"/>
  <c r="C37" i="12"/>
  <c r="C36" i="12"/>
  <c r="C35" i="12"/>
  <c r="C34" i="12"/>
  <c r="C33" i="12"/>
  <c r="C32" i="12"/>
  <c r="C31" i="12"/>
  <c r="C30" i="12"/>
  <c r="C29" i="12"/>
  <c r="C28" i="12"/>
  <c r="C27" i="12"/>
  <c r="C26" i="12"/>
  <c r="C25" i="12"/>
  <c r="C24" i="12"/>
  <c r="C23" i="12"/>
  <c r="C22" i="12"/>
  <c r="C21" i="12"/>
  <c r="C20" i="12"/>
  <c r="C19" i="12"/>
  <c r="C18" i="12"/>
  <c r="C17" i="12"/>
  <c r="C16" i="12"/>
  <c r="C15" i="12"/>
  <c r="C14" i="12"/>
  <c r="C13" i="12"/>
  <c r="C12" i="12"/>
  <c r="C11" i="12"/>
  <c r="C10" i="12"/>
  <c r="C9" i="12"/>
  <c r="C8" i="12"/>
  <c r="C7" i="12"/>
  <c r="C6" i="12"/>
  <c r="T46" i="19"/>
  <c r="T23" i="19"/>
  <c r="T7" i="19"/>
  <c r="T5" i="19"/>
  <c r="T43" i="19"/>
  <c r="T33" i="19"/>
  <c r="T42" i="19"/>
  <c r="T38" i="19"/>
  <c r="T35" i="19"/>
  <c r="T28" i="19"/>
  <c r="T27" i="19"/>
  <c r="T24" i="19"/>
  <c r="T19" i="19"/>
  <c r="T17" i="19"/>
  <c r="T13" i="19"/>
  <c r="T11" i="19"/>
  <c r="T29" i="19"/>
  <c r="T9" i="19"/>
  <c r="T39" i="19"/>
  <c r="T32" i="19"/>
  <c r="T30" i="19"/>
  <c r="T26" i="19"/>
  <c r="T22" i="19"/>
  <c r="T18" i="19"/>
  <c r="T16" i="19"/>
  <c r="T15" i="19"/>
  <c r="T12" i="19"/>
  <c r="T10" i="19"/>
  <c r="T3" i="19"/>
  <c r="T2" i="19"/>
  <c r="T47" i="19"/>
  <c r="T45" i="19"/>
  <c r="T40" i="19"/>
  <c r="T36" i="19"/>
  <c r="T41" i="19"/>
  <c r="T37" i="19"/>
  <c r="T34" i="19"/>
  <c r="T31" i="19"/>
  <c r="T25" i="19"/>
  <c r="T21" i="19"/>
  <c r="T20" i="19"/>
  <c r="T14" i="19"/>
  <c r="T8" i="19"/>
  <c r="T4" i="19"/>
  <c r="T49" i="19"/>
  <c r="T48" i="19"/>
  <c r="T44" i="19"/>
</calcChain>
</file>

<file path=xl/sharedStrings.xml><?xml version="1.0" encoding="utf-8"?>
<sst xmlns="http://schemas.openxmlformats.org/spreadsheetml/2006/main" count="1363" uniqueCount="1112">
  <si>
    <t>Abstract ID</t>
  </si>
  <si>
    <t>Title</t>
  </si>
  <si>
    <t>Affiliation</t>
  </si>
  <si>
    <t>Country Code</t>
  </si>
  <si>
    <t>Proposer</t>
  </si>
  <si>
    <t>Type</t>
  </si>
  <si>
    <t>Abstract</t>
  </si>
  <si>
    <t>Main Classification</t>
  </si>
  <si>
    <t>Sub Classification</t>
  </si>
  <si>
    <t>Date</t>
  </si>
  <si>
    <t>Time</t>
  </si>
  <si>
    <t>Duration (min)</t>
  </si>
  <si>
    <t>Priority</t>
  </si>
  <si>
    <t>Linac12 speaker</t>
  </si>
  <si>
    <t>repeat speaker</t>
  </si>
  <si>
    <t>Priority 1 countries</t>
  </si>
  <si>
    <t>Priority 1 affiliation</t>
  </si>
  <si>
    <t>Priority 1 labs</t>
  </si>
  <si>
    <t>Priority 1 Classification</t>
  </si>
  <si>
    <t>Priority 1 Sub Classification</t>
  </si>
  <si>
    <t>Zachary Conway</t>
  </si>
  <si>
    <t>Argonne National Laboratory (ANL)</t>
  </si>
  <si>
    <t>USA</t>
  </si>
  <si>
    <t>Invited Oral</t>
  </si>
  <si>
    <t>3A Superconducting RF</t>
  </si>
  <si>
    <t>Peter Ostroumov, ANL</t>
  </si>
  <si>
    <t>2B Ion Linac Projects</t>
  </si>
  <si>
    <t>Brookhaven National Laboratory (BNL)</t>
  </si>
  <si>
    <t>Tor Raubenheimer, SLAC</t>
  </si>
  <si>
    <t>1E Colliders</t>
  </si>
  <si>
    <t>2A Proton Linac Projects</t>
  </si>
  <si>
    <t>4B Electron and Ion Sources, Guns, Photo Injectors, Charge Breeders</t>
  </si>
  <si>
    <t>4A Beam Dynamics, Beam Simulations, Beam Transport</t>
  </si>
  <si>
    <t>D</t>
  </si>
  <si>
    <t>4C Plasma and Laser Wakefield Acceleration</t>
  </si>
  <si>
    <t>Weimin Pan</t>
  </si>
  <si>
    <t>PRC</t>
  </si>
  <si>
    <t>Yoshishige Yamazaki, FRIB</t>
  </si>
  <si>
    <t>2C RFQs</t>
  </si>
  <si>
    <t>Shinian Fu</t>
  </si>
  <si>
    <t>Linac Construction Status of CSNS Project</t>
  </si>
  <si>
    <t>Kazuo Hasegawa, J-PARC, KEK &amp; JAEA</t>
  </si>
  <si>
    <t>C-ADS Linac R&amp;D Progress</t>
  </si>
  <si>
    <t>Yuan He</t>
  </si>
  <si>
    <t>UK</t>
  </si>
  <si>
    <t>Graeme Burt, Cockcroft Institute</t>
  </si>
  <si>
    <t>3B Room Temperature RF</t>
  </si>
  <si>
    <t>3C RF Power Sources and Power Couplers</t>
  </si>
  <si>
    <t>F</t>
  </si>
  <si>
    <t>Frank Gerigk, CERN</t>
  </si>
  <si>
    <t>Olivier Napoly</t>
  </si>
  <si>
    <t>3E Cryomodules and Cryogenics</t>
  </si>
  <si>
    <t>Dan Berkovits, Soreq NRC</t>
  </si>
  <si>
    <t>Guillaume Devanz</t>
  </si>
  <si>
    <t>Cornell University</t>
  </si>
  <si>
    <t>1B Energy Recovery Linacs</t>
  </si>
  <si>
    <t>Fumio Furuta</t>
  </si>
  <si>
    <t>Matthias Liepe, Cornell University (CLASSE)</t>
  </si>
  <si>
    <t>Ralf Eichhorn</t>
  </si>
  <si>
    <t>Sam Posen</t>
  </si>
  <si>
    <t>Robert Edward Laxdal, TRIUMF</t>
  </si>
  <si>
    <t>Yong Ho Chin, KEK</t>
  </si>
  <si>
    <t>1D FELs</t>
  </si>
  <si>
    <t>Waldemar Singer</t>
  </si>
  <si>
    <t>RF Guns for FELs</t>
  </si>
  <si>
    <t>Stefan Choroba, DESY</t>
  </si>
  <si>
    <t>Jacek Sekutowicz</t>
  </si>
  <si>
    <t>Low Level RF for SRF Accelerators</t>
  </si>
  <si>
    <t>Terence Garvey, PSI</t>
  </si>
  <si>
    <t>I</t>
  </si>
  <si>
    <t>Lars Groening, GSI</t>
  </si>
  <si>
    <t>CH</t>
  </si>
  <si>
    <t>Daniel Schulte, CERN</t>
  </si>
  <si>
    <t>5A Opening Session</t>
  </si>
  <si>
    <t>Status of the HIE ISOLDE Linac</t>
  </si>
  <si>
    <t>Walter Venturini Delsolaro</t>
  </si>
  <si>
    <t>Cost Optimized Design of High Power Linacs</t>
  </si>
  <si>
    <t>SE</t>
  </si>
  <si>
    <t>David McGinnis, ESS</t>
  </si>
  <si>
    <t>Facility for Rare Isotope Beams (FRIB)</t>
  </si>
  <si>
    <t>Fabio Casagrande</t>
  </si>
  <si>
    <t>Superconducting RF Development for FRIB at MSU</t>
  </si>
  <si>
    <t>Kenji Saito</t>
  </si>
  <si>
    <t>Matthaeus Leitner</t>
  </si>
  <si>
    <t>IL</t>
  </si>
  <si>
    <t>5B Closing Session</t>
  </si>
  <si>
    <t>Anna Grassellino</t>
  </si>
  <si>
    <t>The Muon Accelerator Program Research Effort</t>
  </si>
  <si>
    <t>4F Other Beams</t>
  </si>
  <si>
    <t>Oliver Meusel</t>
  </si>
  <si>
    <t>Patrick Bertrand, GANIL</t>
  </si>
  <si>
    <t>SPIRAL2 Bunch Extension Monitor</t>
  </si>
  <si>
    <t>3G Beam Diagnostics</t>
  </si>
  <si>
    <t>Lars Groening</t>
  </si>
  <si>
    <t>Cameron Guy Robinson Geddes, LBNL</t>
  </si>
  <si>
    <t>High Energy Accelerator Research Organization (KEK)</t>
  </si>
  <si>
    <t>J</t>
  </si>
  <si>
    <t>Yujiro Ogawa, KEK</t>
  </si>
  <si>
    <t>1A Electron Linac Projects</t>
  </si>
  <si>
    <t>Takayuki Kubo</t>
  </si>
  <si>
    <t>Linear Collider Studies</t>
  </si>
  <si>
    <t>Jean-Luc Biarrotte</t>
  </si>
  <si>
    <t>Status of RAON Heavy Ion Accelerator Project</t>
  </si>
  <si>
    <t>Dong-O Jeon</t>
  </si>
  <si>
    <t>KOR</t>
  </si>
  <si>
    <t>Paolo Pierini, INFN/LASA</t>
  </si>
  <si>
    <t>Kazuo Hasegawa</t>
  </si>
  <si>
    <t>Beam Commissioning of the 100 MeV KOMAK Linac</t>
  </si>
  <si>
    <t>Korea Atomic Energy Research Institute (KAERI)</t>
  </si>
  <si>
    <t>Lawrence Berkeley National Laboratory (LBNL)</t>
  </si>
  <si>
    <t>Wim Leemans</t>
  </si>
  <si>
    <t>The MAX IV Linac</t>
  </si>
  <si>
    <t>Model and Beam Based Setup Procedures for a High Power Hadron Superconducting Linac</t>
  </si>
  <si>
    <t>John Galambos</t>
  </si>
  <si>
    <t>Sang-Ho Kim, ORNL</t>
  </si>
  <si>
    <t>Status of Swiss FEL</t>
  </si>
  <si>
    <t>Pohang Accelerator Laboratory (PAL)</t>
  </si>
  <si>
    <t>1F Industrial and Medical Accelerators</t>
  </si>
  <si>
    <t>Construction and RF Conditioning of the Cell-Coupled Drift Tube Linac (CCDTL) for Linac4 at CERN</t>
  </si>
  <si>
    <t>Peter McIntosh</t>
  </si>
  <si>
    <t>Alan Letchford</t>
  </si>
  <si>
    <t>Shanghai Institute of Applied Physics (SINAP)</t>
  </si>
  <si>
    <t>SLAC National Accelerator Laboratory (SLAC)</t>
  </si>
  <si>
    <t>Marc Ross</t>
  </si>
  <si>
    <t>Mark Kemp</t>
  </si>
  <si>
    <t>Tor Raubenheimer</t>
  </si>
  <si>
    <t>Jean-Pierre Delahaye</t>
  </si>
  <si>
    <t>Soreq Nuclear Research Center (Soreq NRC)</t>
  </si>
  <si>
    <t>Ramakrishna Bachimanchi</t>
  </si>
  <si>
    <t>CDN</t>
  </si>
  <si>
    <t>Allison Scanner Emittance Diagnostic Development at TRIUMF</t>
  </si>
  <si>
    <t>Tsinghua University in Beijing (TUB) Accelerator Laboratory Department of Engineering Physics</t>
  </si>
  <si>
    <t>Chuanxiang Tang</t>
  </si>
  <si>
    <t>Linac12</t>
  </si>
  <si>
    <t>1G Other Electron Accelerators</t>
  </si>
  <si>
    <t>Chinese Academy of Sciences (IMP)</t>
  </si>
  <si>
    <t>Oak Ridge National Laboratory (ORNL)</t>
  </si>
  <si>
    <t>TRIUMF</t>
  </si>
  <si>
    <t>France</t>
  </si>
  <si>
    <t>First</t>
  </si>
  <si>
    <t>Last</t>
  </si>
  <si>
    <t>Ilan</t>
  </si>
  <si>
    <t>Ben-Zvi</t>
  </si>
  <si>
    <t>Ilan Ben-Zvi</t>
  </si>
  <si>
    <t>High Current ERL at BNL</t>
  </si>
  <si>
    <t>Dan</t>
  </si>
  <si>
    <t>Berkovits</t>
  </si>
  <si>
    <t>Dan Berkovits</t>
  </si>
  <si>
    <t>Operational Experience and Future Goals of the SARAF Linac at SOREQ</t>
  </si>
  <si>
    <t>Patrick</t>
  </si>
  <si>
    <t>Bertrand</t>
  </si>
  <si>
    <t>Patrick Bertrand</t>
  </si>
  <si>
    <t>SPIRAL2 Accelerator Construction Progress</t>
  </si>
  <si>
    <t>Kip</t>
  </si>
  <si>
    <t>Bishofberger</t>
  </si>
  <si>
    <t>Kip Bishofberger</t>
  </si>
  <si>
    <t>Emittance-partitioning Strategies for Future Accelerator Applications</t>
  </si>
  <si>
    <t>Christine</t>
  </si>
  <si>
    <t>Clarke</t>
  </si>
  <si>
    <t>Christine Clarke</t>
  </si>
  <si>
    <t>Plasmas, Dielectrics and the Ultrafast: First Science and Operational Experience at FACET</t>
  </si>
  <si>
    <t>Gianluigi</t>
  </si>
  <si>
    <t>Clemente</t>
  </si>
  <si>
    <t>Gianluigi Clemente</t>
  </si>
  <si>
    <t>Development of H-mode Linacs for the FAIR Project</t>
  </si>
  <si>
    <t>John</t>
  </si>
  <si>
    <t>Corlett</t>
  </si>
  <si>
    <t>John Corlett</t>
  </si>
  <si>
    <t>Review of FEL Projects</t>
  </si>
  <si>
    <t>Roberto</t>
  </si>
  <si>
    <t>Corsini</t>
  </si>
  <si>
    <t>Roberto Corsini</t>
  </si>
  <si>
    <t>Status and Future of the CLIC Study</t>
  </si>
  <si>
    <t>Gerardo</t>
  </si>
  <si>
    <t>D'Auria</t>
  </si>
  <si>
    <t>Gerardo D'Auria</t>
  </si>
  <si>
    <t>Application of X-band Linacs</t>
  </si>
  <si>
    <t>Subashini</t>
  </si>
  <si>
    <t>De Silva</t>
  </si>
  <si>
    <t>Subashini De Silva</t>
  </si>
  <si>
    <t>Compact Superconducting Crabbing and Deflecting Cavities</t>
  </si>
  <si>
    <t>Winfried</t>
  </si>
  <si>
    <t>Decking</t>
  </si>
  <si>
    <t>Winfried Decking</t>
  </si>
  <si>
    <t>Status of the European XFEL – Constructing the 17.5 GeV Superconducting Linear Accelerator</t>
  </si>
  <si>
    <t>Jean</t>
  </si>
  <si>
    <t>Delayen</t>
  </si>
  <si>
    <t>Jean Delayen</t>
  </si>
  <si>
    <t>Superconducting Spoke Cavities for Electron and High-Velocity Proton Linacs</t>
  </si>
  <si>
    <t>Shinian</t>
  </si>
  <si>
    <t>Fu</t>
  </si>
  <si>
    <t>Linac Construction for China Spallation Neutron Source</t>
  </si>
  <si>
    <t>Galambos</t>
  </si>
  <si>
    <t>Increased Understanding of Beam Losses from the SNS Linac Proton Experiment</t>
  </si>
  <si>
    <t>Frank</t>
  </si>
  <si>
    <t>Gerigk</t>
  </si>
  <si>
    <t>Frank Gerigk</t>
  </si>
  <si>
    <t>Design and Construction of the Linac4 Accelerating Structures</t>
  </si>
  <si>
    <t>Raphael</t>
  </si>
  <si>
    <t>Gobin</t>
  </si>
  <si>
    <t>Raphael Gobin</t>
  </si>
  <si>
    <t>Light Ion ECR Sources State of the  Art for Linacs</t>
  </si>
  <si>
    <t>Ryoichi</t>
  </si>
  <si>
    <t>Hajima</t>
  </si>
  <si>
    <t>Ryoichi Hajima</t>
  </si>
  <si>
    <t>Linac-Based Laser Compton Scattering X-Ray and Gamma-Ray Sources</t>
  </si>
  <si>
    <t>Kazuo</t>
  </si>
  <si>
    <t>Hasegawa</t>
  </si>
  <si>
    <t>Recovery of the J-PARC Linac from the Earthquake</t>
  </si>
  <si>
    <t>Hitoshi</t>
  </si>
  <si>
    <t>Hayano</t>
  </si>
  <si>
    <t>Hitoshi Hayano</t>
  </si>
  <si>
    <t>Results Achieved by the S1-Global Collaboration for ILC</t>
  </si>
  <si>
    <t>Stuart</t>
  </si>
  <si>
    <t>Henderson</t>
  </si>
  <si>
    <t>Stuart Henderson</t>
  </si>
  <si>
    <t>Status of Fermilab Project X</t>
  </si>
  <si>
    <t>Mark</t>
  </si>
  <si>
    <t>Kemp</t>
  </si>
  <si>
    <t>Solid State Marx Modulators for Emerging Applications</t>
  </si>
  <si>
    <t>Masaaki</t>
  </si>
  <si>
    <t>Kitaguchi</t>
  </si>
  <si>
    <t>Masaaki Kitaguchi</t>
  </si>
  <si>
    <t>Accelerator/Decelerator of Slow Neutrons</t>
  </si>
  <si>
    <t>Yukinori</t>
  </si>
  <si>
    <t>Kobayashi</t>
  </si>
  <si>
    <t>Yukinori Kobayashi</t>
  </si>
  <si>
    <t>ERL-Based Light Source Challenges</t>
  </si>
  <si>
    <t>Shane</t>
  </si>
  <si>
    <t>Koscielniak</t>
  </si>
  <si>
    <t>Shane Koscielniak</t>
  </si>
  <si>
    <t>The ARIEL Superconducting Electron Linac</t>
  </si>
  <si>
    <t>Hyeok-Jung</t>
  </si>
  <si>
    <t>Kwon</t>
  </si>
  <si>
    <t>Hyeok-Jung Kwon</t>
  </si>
  <si>
    <t>Status and Commissioning Plan of the PEFP 100-MeV Linear Accelerator</t>
  </si>
  <si>
    <t>Mats</t>
  </si>
  <si>
    <t>Lindroos</t>
  </si>
  <si>
    <t>Mats Lindroos</t>
  </si>
  <si>
    <t>The ESS Linac Design</t>
  </si>
  <si>
    <t>Victor</t>
  </si>
  <si>
    <t>Malka</t>
  </si>
  <si>
    <t>Victor Malka</t>
  </si>
  <si>
    <t>Recent Achievements on Laser Plasma Accelerators</t>
  </si>
  <si>
    <t>Felix</t>
  </si>
  <si>
    <t>Marti</t>
  </si>
  <si>
    <t>Felix Marti</t>
  </si>
  <si>
    <t>Heavy Ion Strippers</t>
  </si>
  <si>
    <t>Oliver</t>
  </si>
  <si>
    <t>Meusel</t>
  </si>
  <si>
    <t>FRANZ – Accelerator Test Bench and Neutron Source</t>
  </si>
  <si>
    <t>Nathan</t>
  </si>
  <si>
    <t>Moody</t>
  </si>
  <si>
    <t>Nathan Moody</t>
  </si>
  <si>
    <t>First Electron Beam Operation of the LANL NCRF Photoinjector</t>
  </si>
  <si>
    <t>Colin</t>
  </si>
  <si>
    <t>Morton</t>
  </si>
  <si>
    <t>Colin Morton</t>
  </si>
  <si>
    <t>In Flight Ion Separation using a Linac Chain</t>
  </si>
  <si>
    <t>Alban</t>
  </si>
  <si>
    <t>Mosnier</t>
  </si>
  <si>
    <t>Alban Mosnier</t>
  </si>
  <si>
    <t>Status of the IFMIF-EVEDA 9 MeV 125 mA Deuteron Linac</t>
  </si>
  <si>
    <t>Jeffrey</t>
  </si>
  <si>
    <t>Neilson</t>
  </si>
  <si>
    <t>Jeffrey Neilson</t>
  </si>
  <si>
    <t>High-Field Short-Period Microwave Undulators</t>
  </si>
  <si>
    <t>Yuji</t>
  </si>
  <si>
    <t>Otake</t>
  </si>
  <si>
    <t>Yuji Otake</t>
  </si>
  <si>
    <t>Overview of SACLA Machine Status</t>
  </si>
  <si>
    <t>Weimin</t>
  </si>
  <si>
    <t>Pan</t>
  </si>
  <si>
    <t>Chinese ADS Project and Proton Accelerator Development</t>
  </si>
  <si>
    <t>Fulvia</t>
  </si>
  <si>
    <t>Pilat</t>
  </si>
  <si>
    <t>Fulvia Pilat</t>
  </si>
  <si>
    <t>The 12 GeV Energy Upgrade at Jefferson Laboratory</t>
  </si>
  <si>
    <t>Tor</t>
  </si>
  <si>
    <t>Raubenheimer</t>
  </si>
  <si>
    <t>LCLS Operation Experience and LCLS-II Design</t>
  </si>
  <si>
    <t>Jacob</t>
  </si>
  <si>
    <t>Rodnizki</t>
  </si>
  <si>
    <t>Jacob Rodnizki</t>
  </si>
  <si>
    <t>SARAF Phase II P/D 40 MeV Linac Design Studies</t>
  </si>
  <si>
    <t>Amit</t>
  </si>
  <si>
    <t>Roy</t>
  </si>
  <si>
    <t>Amit Roy</t>
  </si>
  <si>
    <t>Superconducting Linac and Associated Developments at IUAC Delhi</t>
  </si>
  <si>
    <t>Naruhiko</t>
  </si>
  <si>
    <t>Sakamoto</t>
  </si>
  <si>
    <t>Naruhiko Sakamoto</t>
  </si>
  <si>
    <t>Commissioning of a New Injector for the RIKEN RI-Beam Factory</t>
  </si>
  <si>
    <t>Elazar</t>
  </si>
  <si>
    <t>Sarid</t>
  </si>
  <si>
    <t>Elazar Sarid</t>
  </si>
  <si>
    <t>Antihydrogen Trapping and Probing at the Alpha-CERN Experiment</t>
  </si>
  <si>
    <t>Guy</t>
  </si>
  <si>
    <t>Savard</t>
  </si>
  <si>
    <t>Guy Savard</t>
  </si>
  <si>
    <t>Commissioning and Operation of the Californium Rare Ion Breeder Upgrade at the ATLAS facility</t>
  </si>
  <si>
    <t>Holger</t>
  </si>
  <si>
    <t>Schlarb</t>
  </si>
  <si>
    <t>Holger Schlarb</t>
  </si>
  <si>
    <t>Synchronization of Accelerator Sub-systems with Ultimate Precision</t>
  </si>
  <si>
    <t>Rebecca</t>
  </si>
  <si>
    <t>Seviour</t>
  </si>
  <si>
    <t>Rebecca Seviour</t>
  </si>
  <si>
    <t>Advances in Photonic and Metamaterial RF structures</t>
  </si>
  <si>
    <t>Yin-E</t>
  </si>
  <si>
    <t>Sun</t>
  </si>
  <si>
    <t>Yin-E Sun</t>
  </si>
  <si>
    <t>Electron Beam Current-profile Shaping via Transverse-to-longitudinal Phase-space Exchange</t>
  </si>
  <si>
    <t>Igor</t>
  </si>
  <si>
    <t>Syratchev</t>
  </si>
  <si>
    <t>Igor Syratchev</t>
  </si>
  <si>
    <t>RF Power Production at the Two Beam Test Stand at CERN</t>
  </si>
  <si>
    <t>Jie</t>
  </si>
  <si>
    <t>Wei</t>
  </si>
  <si>
    <t>Jie Wei</t>
  </si>
  <si>
    <t>FRIB Accelerator Status and Challenges</t>
  </si>
  <si>
    <t>Vyacheslav</t>
  </si>
  <si>
    <t>Yakovlev</t>
  </si>
  <si>
    <t>Vyacheslav Yakovlev</t>
  </si>
  <si>
    <t>SRF Linac Technology Development at Fermilab</t>
  </si>
  <si>
    <t>Akira</t>
  </si>
  <si>
    <t>Yamamoto</t>
  </si>
  <si>
    <t>Akira Yamamoto</t>
  </si>
  <si>
    <t>Status of ILC</t>
  </si>
  <si>
    <t>Zimmermann</t>
  </si>
  <si>
    <t>Frank Zimmermann</t>
  </si>
  <si>
    <t>ERL-Based Lepton-Hadron Colliders: eRHIC and LHeC</t>
  </si>
  <si>
    <t>Alexander</t>
  </si>
  <si>
    <t>Hans-Heinrich</t>
  </si>
  <si>
    <t>Guillaume</t>
  </si>
  <si>
    <t>Robin</t>
  </si>
  <si>
    <t>Ferdinand</t>
  </si>
  <si>
    <t>Robin Ferdinand</t>
  </si>
  <si>
    <t>Stephen</t>
  </si>
  <si>
    <t>Michael</t>
  </si>
  <si>
    <t>Matthias Liepe</t>
  </si>
  <si>
    <t>Hans</t>
  </si>
  <si>
    <t>Weise</t>
  </si>
  <si>
    <t>SRF13, orals</t>
  </si>
  <si>
    <t>The FRIB Project at MSU</t>
  </si>
  <si>
    <t>Status and Challenges of Spiral2 SRF Linac</t>
  </si>
  <si>
    <t>The Challenge and Realization of the Cavity Production and Treatment in Industry for the European XFEL</t>
  </si>
  <si>
    <t>Andrew Burrill</t>
  </si>
  <si>
    <t>SRF Challenges for Energy Recovery Linacs</t>
  </si>
  <si>
    <t>SRF in Heavy Ions Projects</t>
  </si>
  <si>
    <t>High Power Proton/Deuteron Accelerators</t>
  </si>
  <si>
    <t>Axel Neumann</t>
  </si>
  <si>
    <t>Towards a 100mA superconducting RF photoinjector for BERLinPro</t>
  </si>
  <si>
    <t>Sergey Belomestnykh</t>
  </si>
  <si>
    <t>SRF Photoemission Electron Guns at BNL: First Commissioning Results</t>
  </si>
  <si>
    <t>Kexin Liu</t>
  </si>
  <si>
    <t>Commissioning and Operation of DC-SRF Injector</t>
  </si>
  <si>
    <t>Vincenzo Palmieri</t>
  </si>
  <si>
    <t>Thermal Boundary Resistance in Niobium Cavities</t>
  </si>
  <si>
    <t>Binping Xiao</t>
  </si>
  <si>
    <t>A New First-Principles Calculation of Field-Dependent RF Surface Impedance of BCS Superconductor</t>
  </si>
  <si>
    <t>Denise Christine Ford</t>
  </si>
  <si>
    <t>Density-Functional Theory Calculations Relevant to Hydride Formation and Prevention</t>
  </si>
  <si>
    <t>Oliver Kugeler</t>
  </si>
  <si>
    <t>Influence of the Couldown at the Transition Temperature on the SRF Cavity Quality Factor</t>
  </si>
  <si>
    <t>Julia Marie Vogt</t>
  </si>
  <si>
    <t>High Q0 Research: The Dynamics of Flux Trapping in SC Niobium</t>
  </si>
  <si>
    <t>New Insights on the Physics of RF Surface Resistance and a Cure for the Medium Field Q-Slope</t>
  </si>
  <si>
    <t>Alexander S Romanenko</t>
  </si>
  <si>
    <t>Q-Slope Studies at Fermilab: New Insight From Cavity and Cutouts Investigations</t>
  </si>
  <si>
    <t>Yi Xie</t>
  </si>
  <si>
    <t>New Insights Into Quench Caused by Surface Pits in SRF Cavities</t>
  </si>
  <si>
    <t>Yongming Li</t>
  </si>
  <si>
    <t>Research on Field Emission and Dark Current in TESLA 9-Cell Cavities</t>
  </si>
  <si>
    <t>Ari Deibert Palczewski</t>
  </si>
  <si>
    <t>R&amp;D Progress in SRF Surface Preparation With Centrifugal Barrel Polishing (CBP) for Both Nb and Cu.</t>
  </si>
  <si>
    <t>Review on EP Advances Worldwide</t>
  </si>
  <si>
    <t>Allan Rowe</t>
  </si>
  <si>
    <t>Bipolar EP: Electropolishing without Fluorine in a Water Based Electrolyte</t>
  </si>
  <si>
    <t>Vlada Borisovna Pastushenko</t>
  </si>
  <si>
    <t>Fluorine Free Ionic Liquid Electropolishing of Niobium Cavities</t>
  </si>
  <si>
    <t>Pashupati Dhakal</t>
  </si>
  <si>
    <t>Analysis of Post-Wet-Chemistry Heat Treatment Effects on Nb SRF Surface Resistance</t>
  </si>
  <si>
    <t>Antonio Alessandro Rossi</t>
  </si>
  <si>
    <t>Purification of 6GHz Cavities by Induction Heating</t>
  </si>
  <si>
    <t>Study on Optimum Electron Beam Welding Condition for Fine and Large Grain Nb Cavities</t>
  </si>
  <si>
    <t>Anne-Marie Valente-Feliciano</t>
  </si>
  <si>
    <t>HiPIMS: a New Generation of Film Deposition Techniques for SRF Applications</t>
  </si>
  <si>
    <t>Mahadevan Krishnan</t>
  </si>
  <si>
    <t>Thin Film Growth by Energetic Condensation</t>
  </si>
  <si>
    <t>Nb Sputtered Quarter Wave Resonators for the HIE-ISOLDE</t>
  </si>
  <si>
    <t>Nb3Sn for SRF Application</t>
  </si>
  <si>
    <t>Tsuyoshi Tajima</t>
  </si>
  <si>
    <t>Status of MgB2 Coating Studies for SRF Applications</t>
  </si>
  <si>
    <t>Rosa A. Lukaszew</t>
  </si>
  <si>
    <t>Proof of Concept Thin Films and Multilayers Toward Enhanced Field Gradients in SRFCavities</t>
  </si>
  <si>
    <t>Sarah Aull</t>
  </si>
  <si>
    <t>High Resolution Surface Resistance Studies</t>
  </si>
  <si>
    <t>Cedric Baumier</t>
  </si>
  <si>
    <t>Activities on SRF Multilayers at Orsay / Saclay</t>
  </si>
  <si>
    <t>Thomas Proslier</t>
  </si>
  <si>
    <t>Atomic Layer Deposition of Thin Superconducting Films and Multilayers: Coupons and Cavity Tests</t>
  </si>
  <si>
    <t>Theoretical Field Limits for Multi-Layer Superconductors</t>
  </si>
  <si>
    <t>Robert Edward Laxdal</t>
  </si>
  <si>
    <t>Review of Magnetic Shielding Design of Low-Beta Cryomodule</t>
  </si>
  <si>
    <t>Mika Masuzawa</t>
  </si>
  <si>
    <t>Magnetic Shielding: our Experience with Various Shielding Materials</t>
  </si>
  <si>
    <t>Detlef Reschke</t>
  </si>
  <si>
    <t>Infrastructure, Methods and Test Results for the Testing of 800 Series Cavities for the European XFEL</t>
  </si>
  <si>
    <t>Catherine Madec</t>
  </si>
  <si>
    <t>The Challenge to Assemble 100 Cryomodules for the European XFEL</t>
  </si>
  <si>
    <t>Masashi Yamanaka</t>
  </si>
  <si>
    <t>Cavity Fabrication Study in CFF at KEK</t>
  </si>
  <si>
    <t>Samuel John Miller</t>
  </si>
  <si>
    <t>Low-Beta Cryomodule Design Optimized for Large-Scale Linac Installations</t>
  </si>
  <si>
    <t>Tom Powers</t>
  </si>
  <si>
    <t>Optimization of SRF Linacs</t>
  </si>
  <si>
    <t>Michael Allen Drury</t>
  </si>
  <si>
    <t>CEBAF Upgrade: Cryomodule Performance and Lessons Learned</t>
  </si>
  <si>
    <t>Ralf Georg Eichhorn</t>
  </si>
  <si>
    <t>High Q Cavities for the Cornell ERL Main Linac</t>
  </si>
  <si>
    <t xml:space="preserve">Michael Kelly </t>
  </si>
  <si>
    <t>Low Beta Cavity Development for an ATLAS Intensity Upgrade</t>
  </si>
  <si>
    <t xml:space="preserve">Hiroshi Sakai </t>
  </si>
  <si>
    <t>High Power CW Tests of cERL Main-Linac Cryomodule</t>
  </si>
  <si>
    <t>Evgenya I. Simakov</t>
  </si>
  <si>
    <t>Superconducting Photonic Band Gap Structures for High-Current Applications</t>
  </si>
  <si>
    <t>Mathieu Omet</t>
  </si>
  <si>
    <t>Demonstration of RF Stabilities in STF 9-cell Cavities Aiming for the Near Quench Limit Operation</t>
  </si>
  <si>
    <t xml:space="preserve">Yuan He </t>
  </si>
  <si>
    <t>SRF cavities for ADS project in China</t>
  </si>
  <si>
    <t>Alberto Facco</t>
  </si>
  <si>
    <t>Faced Issues in ReA3 Quarter-Wave Resonators and their Successful Resolution</t>
  </si>
  <si>
    <t>Nicolas Bazin</t>
  </si>
  <si>
    <t>Cavity Development for the Linear IFMIF Prototype Accelerator</t>
  </si>
  <si>
    <t>David Longuevergne</t>
  </si>
  <si>
    <t>A Cold Tuner System With Mobile Plunger</t>
  </si>
  <si>
    <t>Rama Calaga</t>
  </si>
  <si>
    <t>LHC Crab Cavity: Progress and Outlook</t>
  </si>
  <si>
    <t>Qiong Wu</t>
  </si>
  <si>
    <t>Developing Quarter Wave SRF Cavities for Hadron Colliders</t>
  </si>
  <si>
    <t>John David Mammosser</t>
  </si>
  <si>
    <t>Fabrication and Testing of Deflecting Cavities for APS</t>
  </si>
  <si>
    <t>Subashini Uddika De Silva</t>
  </si>
  <si>
    <t>Superconducting RF-Dipole Deflecting and Crabbing Cavities</t>
  </si>
  <si>
    <t>Zachary Alan Conway</t>
  </si>
  <si>
    <t>SRF Cavities for Future Ion Linacs</t>
  </si>
  <si>
    <t>Leonardo Ristori</t>
  </si>
  <si>
    <t>Development and Performance of 325 MHz Single Spoke Resonators for Project X</t>
  </si>
  <si>
    <t>Sumit Som</t>
  </si>
  <si>
    <t>Development of 650 MHz Cavities for the GeV Proton Accelerator in Project X</t>
  </si>
  <si>
    <t>Ofelia Capatina</t>
  </si>
  <si>
    <t>CERN Developments for 704 MHz Superconducting Cavities</t>
  </si>
  <si>
    <t xml:space="preserve">Patricia Duchesne </t>
  </si>
  <si>
    <t>Design of the 352 MHz, beta 0.50, Double-Spoke Cavity for ESS</t>
  </si>
  <si>
    <t>ESS Elliptical Cavities and Cryomodules</t>
  </si>
  <si>
    <t xml:space="preserve">Hitoshi Murayama </t>
  </si>
  <si>
    <t>Pathways to an Higgs Factory</t>
  </si>
  <si>
    <t>Michael Brune</t>
  </si>
  <si>
    <t>Quantum Measurement with "Trapped" Microwave Photons in a SRF Cavity</t>
  </si>
  <si>
    <t>IPAC14, invited orals</t>
  </si>
  <si>
    <t>Reinhard</t>
  </si>
  <si>
    <t>Brinkmann</t>
  </si>
  <si>
    <t>Reinhard Brinkmann</t>
  </si>
  <si>
    <t>Long-term Accelerator R&amp;D as an Independent Research Field</t>
  </si>
  <si>
    <t>Fabiola</t>
  </si>
  <si>
    <t>Gianotti</t>
  </si>
  <si>
    <t>Fabiola Gianotti</t>
  </si>
  <si>
    <t>Options and Priorities for Accelerator-Based High-Energy Physics</t>
  </si>
  <si>
    <t>Jean-Pierre</t>
  </si>
  <si>
    <t>Delahaye</t>
  </si>
  <si>
    <t>A Staged Muon Accelerator Facility for Neutrino and Collider Physics</t>
  </si>
  <si>
    <t>Wolfram</t>
  </si>
  <si>
    <t>Fischer</t>
  </si>
  <si>
    <t>First Experience with Electron Lenses for Beam-beam Compensation in RHIC</t>
  </si>
  <si>
    <t>Kiyoshi</t>
  </si>
  <si>
    <t>Kubo</t>
  </si>
  <si>
    <t>Towards an International Linear Collider: Experiments at ATF2</t>
  </si>
  <si>
    <t>Challenges for Highest Energy Circular Colliders</t>
  </si>
  <si>
    <t>Gensch</t>
  </si>
  <si>
    <t>THz FEL Activities in Dresden-Rossendorf</t>
  </si>
  <si>
    <t>Toru</t>
  </si>
  <si>
    <t>Hara</t>
  </si>
  <si>
    <t>Innovative Ideas for FELs</t>
  </si>
  <si>
    <t>Robert</t>
  </si>
  <si>
    <t>Hettel</t>
  </si>
  <si>
    <t>Challenges in the Design of Diffraction-limited Storage Rings</t>
  </si>
  <si>
    <t>Christopher</t>
  </si>
  <si>
    <t>Mayes</t>
  </si>
  <si>
    <t>Recent Advances in Energy Recovery Linacs</t>
  </si>
  <si>
    <t>Pogorelsky</t>
  </si>
  <si>
    <t>Advanced Concepts and Challenges in Compton Sources</t>
  </si>
  <si>
    <t>Seunghwan</t>
  </si>
  <si>
    <t>Shin</t>
  </si>
  <si>
    <t>Low Emittance Upgrade for Existing Mid-size Light Sources</t>
  </si>
  <si>
    <t>Brooks</t>
  </si>
  <si>
    <t>Vertical orbit-excursion Fixed Field Alternating Gradient Accelerators (V-FFAGs)</t>
  </si>
  <si>
    <t>Luca</t>
  </si>
  <si>
    <t>Cultrera</t>
  </si>
  <si>
    <t>Advances in Photocathodes for Accelerators</t>
  </si>
  <si>
    <t>Markus</t>
  </si>
  <si>
    <t>Roth</t>
  </si>
  <si>
    <t>Breaking the 70 MeV Proton Energy Threshold in Laser Proton Acceleration and Guiding Beams to Applications</t>
  </si>
  <si>
    <t>Jochen</t>
  </si>
  <si>
    <t>Teichert</t>
  </si>
  <si>
    <t>Superconducting RF Guns: Emerging Technology for Future Accelerators</t>
  </si>
  <si>
    <t>Challenges of Radioactive Beam Facilities – Comparing Solutions at SPIRAL-II and FAIR</t>
  </si>
  <si>
    <t>Hideaki</t>
  </si>
  <si>
    <t>Hotchi</t>
  </si>
  <si>
    <t>Commissioning the 400 MeV Linac at J-PARC and High Intensity Operation of the J-PARC RCS</t>
  </si>
  <si>
    <t>David</t>
  </si>
  <si>
    <t>McGinnis</t>
  </si>
  <si>
    <t>New Design Approaches for High Intensity Superconducting Linacs – The New ESS Linac Design</t>
  </si>
  <si>
    <t>Overview of Worldwide Accelerators and Technologies for ADS</t>
  </si>
  <si>
    <t>The Very High Intensity Future</t>
  </si>
  <si>
    <t>Warner</t>
  </si>
  <si>
    <t>Bruns</t>
  </si>
  <si>
    <t>Recent Progress in 3D Numerical Wakefield Calculations</t>
  </si>
  <si>
    <t>Alain</t>
  </si>
  <si>
    <t>Advanced RF Design and Tuning Methods of RFQ for High Intensity Proton Linacs</t>
  </si>
  <si>
    <t>Noda</t>
  </si>
  <si>
    <t>Ultralow Emittance Beam Production based on Doppler Laser Cooling and Coupling Resonance</t>
  </si>
  <si>
    <t>Hiromi</t>
  </si>
  <si>
    <t>Okamoto</t>
  </si>
  <si>
    <t>Beam Dynamics Studies with Non-neutral Plasma Traps</t>
  </si>
  <si>
    <t>Gennady</t>
  </si>
  <si>
    <t>Stupakov</t>
  </si>
  <si>
    <t>Control and Application of Beam Microbunching in High Brightness Linac-driven Free Electron Lasers</t>
  </si>
  <si>
    <t>Pavel</t>
  </si>
  <si>
    <t>Evtushenko</t>
  </si>
  <si>
    <t>Large Dynamic Range Beam Diagnostics for High Average Current Electron LINACs</t>
  </si>
  <si>
    <t>Dirk</t>
  </si>
  <si>
    <t>Lipka</t>
  </si>
  <si>
    <t>BPMs from the design to the real measurement</t>
  </si>
  <si>
    <t>Jorg</t>
  </si>
  <si>
    <t>Wenninger</t>
  </si>
  <si>
    <t>State-of-the-art and Future Challenges for Machine Protection Systems</t>
  </si>
  <si>
    <t>Amalia</t>
  </si>
  <si>
    <t>Ballarino</t>
  </si>
  <si>
    <t>Prospects for the use of HTS in High-field Magnets for Future Accelerator Facilities</t>
  </si>
  <si>
    <t>Joel</t>
  </si>
  <si>
    <t>Chavanne</t>
  </si>
  <si>
    <t>Prospects for the use of Permanent Magnets in Future Accelerator Facilities</t>
  </si>
  <si>
    <t>Fengli</t>
  </si>
  <si>
    <t>Long</t>
  </si>
  <si>
    <t>Status and Trends in Power Converter Technology for Accelerators</t>
  </si>
  <si>
    <t>Chaoen</t>
  </si>
  <si>
    <t>Wang</t>
  </si>
  <si>
    <t>Trends in RF Technology for CW and Pulsed Applications</t>
  </si>
  <si>
    <t>Hawkes</t>
  </si>
  <si>
    <t>Locating Squishy Bits that Move: SatNav for the Radiotherapist</t>
  </si>
  <si>
    <t>Merril</t>
  </si>
  <si>
    <t>Applications of 800 MeV Proton Radiography</t>
  </si>
  <si>
    <t>Jacobus</t>
  </si>
  <si>
    <t>Schippers</t>
  </si>
  <si>
    <t>Unique Aspects of Medical Accelerators</t>
  </si>
  <si>
    <t>Schillo</t>
  </si>
  <si>
    <t>Global Industrial Development of Accelerators for Charged Particle Therapy</t>
  </si>
  <si>
    <t>Francois</t>
  </si>
  <si>
    <t>Chastel</t>
  </si>
  <si>
    <t>Challenges of the XFEL Cryomodule Integration and Industry Transfer</t>
  </si>
  <si>
    <t>Trevor</t>
  </si>
  <si>
    <t>Cross</t>
  </si>
  <si>
    <t>Accelerator Development for Security Systems</t>
  </si>
  <si>
    <t>How to produce 100 Superconducting Modules for XFEL in Collaboration</t>
  </si>
  <si>
    <t>James</t>
  </si>
  <si>
    <t>Yeck</t>
  </si>
  <si>
    <t>Big Science Projects - What is it that makes some a success and others to fail?</t>
  </si>
  <si>
    <t>SRF15, orals</t>
  </si>
  <si>
    <t>FRIB project: Moving to production phase</t>
  </si>
  <si>
    <t>Recent progress with EU-XFEL</t>
  </si>
  <si>
    <t>Progress on Chinese ADS project</t>
  </si>
  <si>
    <t>Overview of Recent SRF Developments for ERLs</t>
  </si>
  <si>
    <t>Status of the RISP Superconducting Heavy Ion Accelerator</t>
  </si>
  <si>
    <t>SRF linac for LCLS-II: Design approaches, R&amp;D and first test results</t>
  </si>
  <si>
    <t>Efficient magnetic flux expulsion during cooldown</t>
  </si>
  <si>
    <t>Alexander Romanenko</t>
  </si>
  <si>
    <t>Mean-free-path dependence of the losses from trapped magnetic flux in SRF cavities</t>
  </si>
  <si>
    <t>Daniel Gonnella</t>
  </si>
  <si>
    <t>High-Q operation of SRF cavities: The impact of thermocurrents on the RF surface resistance</t>
  </si>
  <si>
    <t>Julia Vogt</t>
  </si>
  <si>
    <t>Nature and mechanisms of flux trapping during quench in SC Cavities</t>
  </si>
  <si>
    <t>Mattia Checchin</t>
  </si>
  <si>
    <t>N Doping: Progress in Development and Understanding</t>
  </si>
  <si>
    <t>Lessons Learned From Nitrogen Doping at JLab - Exploration of Surface Resistance and Quench Field Trade-Offs With Varied Interstitial Atom Diffusion of Niobium Cavity Surfaces</t>
  </si>
  <si>
    <t>Ari Palczewski</t>
  </si>
  <si>
    <t>Niobium impurity-doping studies at Cornell and CM cooldown dynamic effect on Q0</t>
  </si>
  <si>
    <t>Operational progress in Compact-ERL and development of ERL-FEL for EUV light source at KEK</t>
  </si>
  <si>
    <t>Hiroshi Kawata</t>
  </si>
  <si>
    <t>Commissioning of the SRF linac for ARIEL</t>
  </si>
  <si>
    <t>Vladimir Zvyagintsev</t>
  </si>
  <si>
    <t>BESSY-VSR: A novel application of SRF for synchrotron light sources</t>
  </si>
  <si>
    <t>Adolfo Velez</t>
  </si>
  <si>
    <t>Rapid Growth of SRF in India</t>
  </si>
  <si>
    <t>Dinakar Kanjilal</t>
  </si>
  <si>
    <t>SRF development for PIP-II: status and challenges</t>
  </si>
  <si>
    <t>Recent progress of ESS spoke and elliptical cryomodules</t>
  </si>
  <si>
    <t>Guillaume Olry</t>
  </si>
  <si>
    <t>Status of the HIE Isolde Project including Cryomodule Commissioning</t>
  </si>
  <si>
    <t>Thermal Contact Resistance at the Nb-Cu interface</t>
  </si>
  <si>
    <t>Enzo Palmieri</t>
  </si>
  <si>
    <t>On the understanding of Q slopes of thin films</t>
  </si>
  <si>
    <t>Nb3Sn cavities: Material characterization and coating process optimization</t>
  </si>
  <si>
    <t>Daniel Hall</t>
  </si>
  <si>
    <t>Progress with multi-cell Nb3Sn cavity development linked with sample materials characterization</t>
  </si>
  <si>
    <t>Grigory Eremeev</t>
  </si>
  <si>
    <t>Increase in vortex penetration field on bulk Nb coated with a MgB2 thin film
without an insulation layer</t>
  </si>
  <si>
    <t>Teng Tan</t>
  </si>
  <si>
    <t>Theory of multilayer coating for proof-of-concept experiments</t>
  </si>
  <si>
    <t>Growth and characterization of multi-layer NbTiN films</t>
  </si>
  <si>
    <t>Anne-Marie  Valente-Feliciano</t>
  </si>
  <si>
    <t>Microwave Suppression of Nonlinear Surface Resistance and the Extended Q(B) Rise in Alloyed Nb Cavities</t>
  </si>
  <si>
    <t>Alexander Gurevich</t>
  </si>
  <si>
    <t>Surface resistance study on low frequency (low beta) cavities</t>
  </si>
  <si>
    <t>Medium Field Q-Slope in Low Beta Resonators</t>
  </si>
  <si>
    <t>Zhongyuan Yao</t>
  </si>
  <si>
    <t>The quadrupole resonator: An ideal tool to study RF superconductors</t>
  </si>
  <si>
    <t>Raphael Kleindienst</t>
  </si>
  <si>
    <t>Nanostructure of the penetration depth in Nb cavities: debunking the myths and new findings</t>
  </si>
  <si>
    <t>Yulia Trenikhina</t>
  </si>
  <si>
    <t>High-velocity Spoke Cavities</t>
  </si>
  <si>
    <t>Christopher Hopper</t>
  </si>
  <si>
    <t>High gradient tests of the five-cell superconducting RF module with a PBG coupler cell</t>
  </si>
  <si>
    <t>Sergey Arsenyev</t>
  </si>
  <si>
    <t>Experiences earned on the fabrication, testing, and operation of the TEM cavities for ADS</t>
  </si>
  <si>
    <t>He Feisi</t>
  </si>
  <si>
    <t>RF Measurements for quality assurance during SC Cavity mass production</t>
  </si>
  <si>
    <t>Alexey Sulimov</t>
  </si>
  <si>
    <t>Cavity Fabrication Experience at FRIB</t>
  </si>
  <si>
    <t>Chris Compton</t>
  </si>
  <si>
    <t>Installed Performance of Spiral2 QWRs</t>
  </si>
  <si>
    <t>Claude Marchand</t>
  </si>
  <si>
    <t>Achieving high peak fields and low residual resistance in Half-Wave Cavities</t>
  </si>
  <si>
    <t>Design studies for QWR structure and cryomodule for RIKEN SC-Linac</t>
  </si>
  <si>
    <t>Beam commissioning of the 56 MHz QW cavity in RHIC</t>
  </si>
  <si>
    <t>Review of SRF deflecting cavity development</t>
  </si>
  <si>
    <t>SRF Gun development overview</t>
  </si>
  <si>
    <t>SRF Guns at BNL: first beam and other commissioning results</t>
  </si>
  <si>
    <t>Wencan Xu</t>
  </si>
  <si>
    <t>Comparison of cavity fabrication and performances between fine grains, large grains and seamless cavities</t>
  </si>
  <si>
    <t>Kensei Umemori</t>
  </si>
  <si>
    <t>First results of cavity fabrication by electro-hydroforming at CERN</t>
  </si>
  <si>
    <t>Said Atieh</t>
  </si>
  <si>
    <t>Precise studies on He-processing and HPR for recovery from field emission by using x-ray mapping system</t>
  </si>
  <si>
    <t>Hiroshi Sakai</t>
  </si>
  <si>
    <t>Plasma processing to improve SRF accelerating gradient</t>
  </si>
  <si>
    <t>Marc Doleans</t>
  </si>
  <si>
    <t>Recent Developments in Vertical Electropolishing</t>
  </si>
  <si>
    <t>Vijay Chouhan</t>
  </si>
  <si>
    <t>Overview of recent advances in input power coupler design, technology, fabrication and conditioning</t>
  </si>
  <si>
    <t>Walid Kaabi</t>
  </si>
  <si>
    <t>Overview of recent HOM coupler development</t>
  </si>
  <si>
    <t>Higher Order Mode Absorbers for High Current SRF Applications</t>
  </si>
  <si>
    <t>Overview on magnetic field management and shielding in high Q modules</t>
  </si>
  <si>
    <t>Genfa Wu</t>
  </si>
  <si>
    <t>Overview of recent tuner development on elliptical and low-beta cavities</t>
  </si>
  <si>
    <t>Rocco Paparella</t>
  </si>
  <si>
    <t>Module performance in XFEL cryomodule mass-production</t>
  </si>
  <si>
    <t>Record High gradient performance in Fermilab ILC cryomodule</t>
  </si>
  <si>
    <t>Elvin Harms</t>
  </si>
  <si>
    <t>Performance of the Cornell ERL main Linac prototype cryomodule</t>
  </si>
  <si>
    <t>Conditioning and beam test of a 1.3 GHz cryomodule with 2X9-cell cavity</t>
  </si>
  <si>
    <t>Feng Zhu</t>
  </si>
  <si>
    <t>Construction and performance of FRIB QWR prototype cryomodule</t>
  </si>
  <si>
    <t>Sam Miller</t>
  </si>
  <si>
    <t>Technical and Logistical Challenges for IFMIF-LIPAC Cryomodule Construction</t>
  </si>
  <si>
    <t>Hervé Dzitko</t>
  </si>
  <si>
    <t>Crab cavity and cryomodule development for HL-LHC</t>
  </si>
  <si>
    <t>Federico Carra</t>
  </si>
  <si>
    <t>SRF and compact accelerators for industry and society</t>
  </si>
  <si>
    <t>Robert Kephart</t>
  </si>
  <si>
    <t>SRF for Future Circular Colliders</t>
  </si>
  <si>
    <t>John R. Haines (ESS)</t>
  </si>
  <si>
    <t>Yue Hao (BNL)</t>
  </si>
  <si>
    <t>Mark Alan Palmer (Fermilab)</t>
  </si>
  <si>
    <t>Xiaoying Pang (LANL)</t>
  </si>
  <si>
    <t>Kiran G. Sonnad (Cornell University )</t>
  </si>
  <si>
    <t>Linac14</t>
  </si>
  <si>
    <t>Dana</t>
  </si>
  <si>
    <t>ARENIUS</t>
  </si>
  <si>
    <t>Cryogenics Plants for SRF Linacs</t>
  </si>
  <si>
    <t>Pierre-Emmanuel</t>
  </si>
  <si>
    <t>BERNAUDIN</t>
  </si>
  <si>
    <t>SPIRAL2 Cryomodule Production Results and Analyses</t>
  </si>
  <si>
    <t>Julien</t>
  </si>
  <si>
    <t>BRANLARD</t>
  </si>
  <si>
    <t>BRAUN</t>
  </si>
  <si>
    <t>BRYAZGIN</t>
  </si>
  <si>
    <t>High-Power Industrial Accelerator ILU-14 for E-beam and X-ray processing</t>
  </si>
  <si>
    <t>Yong-Sub</t>
  </si>
  <si>
    <t>CHO</t>
  </si>
  <si>
    <t>Alberto</t>
  </si>
  <si>
    <t>DEGIOVANNI</t>
  </si>
  <si>
    <t>Proton and Carbon Linacs for Hadron Therapy</t>
  </si>
  <si>
    <t>DEVANZ</t>
  </si>
  <si>
    <t>Superconducting Cavities and Cryomodules for Proton and Deuteron Linacs</t>
  </si>
  <si>
    <t>Amos</t>
  </si>
  <si>
    <t>DEXTER</t>
  </si>
  <si>
    <t>Phase Locked Magnetrons for Accelerators</t>
  </si>
  <si>
    <t>Yuantao</t>
  </si>
  <si>
    <t>DING</t>
  </si>
  <si>
    <t>Results from the LCLS X-band Transverse Deflector with fs Longitudinal Resolution</t>
  </si>
  <si>
    <t>Mohammad</t>
  </si>
  <si>
    <t>ESHRAQI</t>
  </si>
  <si>
    <t>Michael Vincent</t>
  </si>
  <si>
    <t>FAZIO</t>
  </si>
  <si>
    <t>New X-band and Above High Gradient Linacs</t>
  </si>
  <si>
    <t>GALAYDA</t>
  </si>
  <si>
    <t>The New LCLS-II Project Status and Challenges</t>
  </si>
  <si>
    <t>Alexej</t>
  </si>
  <si>
    <t>GRUDIEV</t>
  </si>
  <si>
    <t>New Applications of High Gradient RF Linacs</t>
  </si>
  <si>
    <t>Edda</t>
  </si>
  <si>
    <t>GSCHWENDTNER</t>
  </si>
  <si>
    <t>AWAKE: Advanced Proton Driven Plasma Wakefield Acceleration Experiment at CERN</t>
  </si>
  <si>
    <t>HASEGAWA</t>
  </si>
  <si>
    <t>Commissionning of Energy Upgrade Linac of J-PARC</t>
  </si>
  <si>
    <t>Ralf</t>
  </si>
  <si>
    <t>HEICHORN</t>
  </si>
  <si>
    <t>R&amp;D Efforts for ERLs</t>
  </si>
  <si>
    <t>Erik</t>
  </si>
  <si>
    <t>HEMSING</t>
  </si>
  <si>
    <t>Demonstration of a Cascaded IFEL</t>
  </si>
  <si>
    <t>Curt</t>
  </si>
  <si>
    <t>HOVATER</t>
  </si>
  <si>
    <t>Operation Experience with CW High Gradient and High QL Cryomodules</t>
  </si>
  <si>
    <t>Morten</t>
  </si>
  <si>
    <t>JENSEN</t>
  </si>
  <si>
    <t>High Power RF sources for the ESS RF Systems</t>
  </si>
  <si>
    <t>HyungJin</t>
  </si>
  <si>
    <t>KIM</t>
  </si>
  <si>
    <t>In Soo</t>
  </si>
  <si>
    <t>KO</t>
  </si>
  <si>
    <t>Current status of PAL-XFEL</t>
  </si>
  <si>
    <t>Arik</t>
  </si>
  <si>
    <t>KREISEL</t>
  </si>
  <si>
    <t>Acceleration of mA CW Proton Beams in SARAF Phase-I</t>
  </si>
  <si>
    <t>Sergey</t>
  </si>
  <si>
    <t>KUTSAEV</t>
  </si>
  <si>
    <t>CW Heavy Ion Accelerator with Adjustable Energy for Material Science</t>
  </si>
  <si>
    <t>Aurelia</t>
  </si>
  <si>
    <t>LAXDAL</t>
  </si>
  <si>
    <t>Status of superconducting Electron Linac Driver for Rare Ion Beam Production at TRIUMF</t>
  </si>
  <si>
    <t>Valeri</t>
  </si>
  <si>
    <t>LEVEDEV</t>
  </si>
  <si>
    <t>Linac to support Megawatt Proton Operations at Fermilab</t>
  </si>
  <si>
    <t>Alessandra</t>
  </si>
  <si>
    <t>LOMBARDI</t>
  </si>
  <si>
    <t>Commissioning of the Low Energy Part of Linac4</t>
  </si>
  <si>
    <t>Zulfikar</t>
  </si>
  <si>
    <t>NAJMUDIN</t>
  </si>
  <si>
    <t>Production of Energetic Ions Beams Using High Intensity Lasers</t>
  </si>
  <si>
    <t>Brendan</t>
  </si>
  <si>
    <t>O'SHEA</t>
  </si>
  <si>
    <t>Demonstration of Gigavolt-per-meter Accelerating Gradients using Cylindrical Dielectric-lined Waveguides</t>
  </si>
  <si>
    <t>PALMER</t>
  </si>
  <si>
    <t>Sam</t>
  </si>
  <si>
    <t>POSEN</t>
  </si>
  <si>
    <t>Nb3Sn - Present Status and Potential as an Alternative SRF Materia</t>
  </si>
  <si>
    <t>Roman</t>
  </si>
  <si>
    <t>REVENKO</t>
  </si>
  <si>
    <t>REVOL</t>
  </si>
  <si>
    <t>Prospects for Accelerator Driven Thorium Reactors</t>
  </si>
  <si>
    <t>ROMANENKO</t>
  </si>
  <si>
    <t>Breakthrough Technology for Very High Quality Factors in SCRF Cavities</t>
  </si>
  <si>
    <t>Kenji</t>
  </si>
  <si>
    <t>SAITO</t>
  </si>
  <si>
    <t>Andrei</t>
  </si>
  <si>
    <t>SHISHLO</t>
  </si>
  <si>
    <t>Yehoshua</t>
  </si>
  <si>
    <t>SOCOL</t>
  </si>
  <si>
    <t>Positive Trends in Radiation Risk Assessment and Consequent Opportunities for Linac Applications</t>
  </si>
  <si>
    <t>SPATA</t>
  </si>
  <si>
    <t>Early Commissioning and Operation in 12GeV CEBAF + Future Upgrade Plan</t>
  </si>
  <si>
    <t>Sterinar</t>
  </si>
  <si>
    <t>STAPNES</t>
  </si>
  <si>
    <t>STEPHAN</t>
  </si>
  <si>
    <t>Jacek</t>
  </si>
  <si>
    <t>SWIERBLEWSKI</t>
  </si>
  <si>
    <t>Large Scale Testing of SRF Cavities and Modules</t>
  </si>
  <si>
    <t>Takashi</t>
  </si>
  <si>
    <t>TANAKA</t>
  </si>
  <si>
    <t>Challenges towards Attosecond and Zeptosecond XFELs</t>
  </si>
  <si>
    <t>Sara</t>
  </si>
  <si>
    <t>THORIN</t>
  </si>
  <si>
    <t>Alexey</t>
  </si>
  <si>
    <t>TRIBENDIS</t>
  </si>
  <si>
    <t>Christina</t>
  </si>
  <si>
    <t>VACCAREZZA</t>
  </si>
  <si>
    <t>Optimizing RF Linacs as Drivers for Inverse Compton Sources the ELI-NP case</t>
  </si>
  <si>
    <t>Walter</t>
  </si>
  <si>
    <t>VENTURINI</t>
  </si>
  <si>
    <t>Chen</t>
  </si>
  <si>
    <t>XIAO</t>
  </si>
  <si>
    <t>Single-Knob Beam Line for Transverse Emittance Partitioning</t>
  </si>
  <si>
    <t>Sheng</t>
  </si>
  <si>
    <t>WANG</t>
  </si>
  <si>
    <t>Christoph</t>
  </si>
  <si>
    <t>WIESNER</t>
  </si>
  <si>
    <t>Chopping High Intensity Ion Beams at FRANZ</t>
  </si>
  <si>
    <t>Mitsuhiro</t>
  </si>
  <si>
    <t>YOSHIDA</t>
  </si>
  <si>
    <t>Generation and Acceleration of Low Emittance, High Current Electron Beams for Super-KEKB</t>
  </si>
  <si>
    <t>Hongwei</t>
  </si>
  <si>
    <t>ZHAO</t>
  </si>
  <si>
    <t>1 Electron Accelerators and Applications</t>
  </si>
  <si>
    <t>Michael Tobias Maier</t>
  </si>
  <si>
    <t>Measurement of the ion beam rms-emittances is through determination of the second order beam moments. For time being the moments quantifying the amount of inter-plane coupling, as &lt;xy’&gt; for instance, have been accessible to measurements just for very special cases of ions at energies below 200 keV/u using pepperpots. This talk presents successful measurements of all inter-plane coupling moments at 1 to 11 MeV/u. From first principles the used methods are applicable at all ion energies. The first campaign applied skewed quadrupoles in combination with a regular slit/grid emittance measurement device. The second campaign used a rotatable slit/grid device in combination with regular quadrupoles.</t>
  </si>
  <si>
    <t>4 Beam Dynamics, Extreme Beams, Sources and Beam Related Technology</t>
  </si>
  <si>
    <t>Electron Injector for IOTA</t>
  </si>
  <si>
    <t>Daniel Robert Broemmelsiek</t>
  </si>
  <si>
    <t>Fermilab (FNAL)</t>
  </si>
  <si>
    <t>Nikolay Solyak, Fermilab</t>
  </si>
  <si>
    <t>Injector for IOTa is based on 50MeV RF photoinjector and SRF 1.3GHz cryomodule to accelerate beam up to 200 MeV. Photoinjector and Cryomodule (CM2) were commissioned separately. CM2 demonstrated world record accelerating gradient &gt; 30MV/m in all cavities. Commissioning of whole system was successfully done recently, when the beam propagated through the cryomodule to the dump. Results of commissioning and plans will be discussed in talk.</t>
  </si>
  <si>
    <t>Vyacheslav P. Yakovlev, Fermilab</t>
  </si>
  <si>
    <t>Marc Christopher Ross</t>
  </si>
  <si>
    <t>BEAM COMMISSIONING RESULTS FROM THE R&amp;D ERL AT BNL</t>
  </si>
  <si>
    <t>Dmitry Kayran</t>
  </si>
  <si>
    <t>Deepak Raparia, BNL</t>
  </si>
  <si>
    <t>An ampere class 20 MeV superconducting Energy Recovery Linac is presently under commissioning at Brookhaven National Laboratory (BNL). The flexible lattice of the ERL loop provides a test-bed for investigating issues of transverse and longitudinal instabilities, halo formation and diagnostics for intense CW electron-beams. The key components of R&amp;D ERL are the highly damped 5-cell 704 MHz superconducting RF cavity and the high-current superconducting RF gun. The gun is equipped with a multi-alkaline photocathode insertion system. First photocurrent from ERL SRF gun has been observed in November 2014. In June 2015 a high charge 0.5nC and 20 uA average current were demonstrated. In July 2015 gun to dump beam test started. The beam was successfully transported from the SRF gun through the injection system, then through the linac to the beam dump. All ERL loop components have been installed, and the ERL loop is under commissioning. After ERL commissioning in BLDG912 the ERL will be relocated to RHIC IP2 to be used as low energy RHIC electron cooler. We present our results of the BNL ERL beam commissioning, the measured beam properties, the operational status, and future prospects.</t>
  </si>
  <si>
    <t>2 Proton and Ion Accelerators and Applications</t>
  </si>
  <si>
    <t>Fernanda Gallinucci Garcia</t>
  </si>
  <si>
    <t>Integration of superconducting solenoids in long cryomodules</t>
  </si>
  <si>
    <t>Sang-Hoon Kim</t>
  </si>
  <si>
    <t>Superconducting (SC) solenoids provide efficient focusing of ion beams in SC linacs. This talk will discuss design, installation and operational experience of long cryomodules containing multiple SC solenoids. The techniques for the the alignment of cavity-solenoid string will be presented. The solenoid assemblies include X-, Y-steering coils and does not require any iron shielding. The studies of SRF cavity properties after the quenching next to the solenoid will be presented.</t>
  </si>
  <si>
    <t>PXIE: Challenges and status</t>
  </si>
  <si>
    <t>Paul Derwent</t>
  </si>
  <si>
    <t>The Proton Improvement Plan II (PIP-II) at Fermilab is a program of upgrades to the injection complex. At its core is the design and construction of a CW-compatible, pulsed H- superconducting RF linac. To validate the concept of the front-end of such machine, a test accelerator known as PXIE is under construction. It includes a 10 mA DC, 30 keV H- ion source, a 2 m-long Low Energy Beam Transport (LEBT), a 2.1 MeV CW RFQ, followed by a Medium Energy Beam Transport (MEBT) that feeds the first of 2 cryomodules increasing the beam energy to ~25 MeV, and a High Energy Beam Transport section (HEBT) that takes the beam to a dump. The ion source, LEBT, RFQ, and initial version of the MEBT have been built, installed, and commissioned. This report presents the overall status of the PXIE warm front end, including results of the beam commissioning through the installed components, and progress with SRF cryomodules and other systems.</t>
  </si>
  <si>
    <t>Masashi Otani</t>
  </si>
  <si>
    <t>Alwin Schempp, IAP</t>
  </si>
  <si>
    <t>Grand Accélérateur Nat. d'Ions Lourds (GANIL)</t>
  </si>
  <si>
    <t>The SPIRAL2 linac starts its beam commissioning at GANIL. The project is finishing the superconducting linac installation and commissioning. In parallel, the first source beam has been produced in 2014. The light and the heavy ion sources have already produced their expected beam performances. The RFQ conditioning started in October 2015, and the beam commissioning soon after that. After having briefly recalled the project scope and parameters, the RFQ beam commissioning ranging from 5mA CW proton beam to 1mA Q/A=1/6 will be presented.</t>
  </si>
  <si>
    <t>3 Technology</t>
  </si>
  <si>
    <t>Martina Martinello</t>
  </si>
  <si>
    <t>Warren Schappert</t>
  </si>
  <si>
    <t>SRF Cavity Resonance Control for future Linear Accelerators</t>
  </si>
  <si>
    <t>Many of the next generation of particle accelerators (LCLS II, PIP II) are designed for relatively low beam loading. Low beam loading requirement means the cavities can operate with narrow bandwidths, minimizing capital and base operational costs of the RF power system. With such narrow bandwidths, however, cavity detuning from microphonics or dynamic Lorentz Force Detuning becomes a significant factor, and in some cases can significantly increase both the acquisition cost and the operational cost of the machine. In addition to the efforts to passive environmental detuning reduction (microphonics) active resonance control for the SRF cavities for next generation linear machine will be required. State of the art in the field of the SRF Cavity active resonance control and the results from the recent efforts at FNAL will be presented in this talk.</t>
  </si>
  <si>
    <t>Plasma processing to improve the performance of the SNS superconducting linac</t>
  </si>
  <si>
    <t>A new In-situ plasma processing technique has been developed for the SNS superconducting linac. The plasma processing aims at increasing the performance of the cavities in operation. The test results with cavities in the horizontal test apparatus confirmed that the plasma processing can help reducing field emission and multipacitng. Recently the technique was applied to an offline cryomodule with successful results. The first deployment of the in-situ plasma processing to a cryomodule in the SNS linac tunnel is planned in January 2016.</t>
  </si>
  <si>
    <t>N-doping: the new breakthrough technology for SRF cavities</t>
  </si>
  <si>
    <t>Talk will present a details on a new technology of SRF cavity surface treatment - N-doping and resent studied of performance of cavity at different conditions. N-doping technology demonstrated a significant increasing of Q0 of the cavity, which is a key for cw application of SRF cavities. Now this technology is ready for production application for large -scale projects, like LCLS-II and PIP-II.</t>
  </si>
  <si>
    <t>Eduard Prat</t>
  </si>
  <si>
    <t>Preferred Speaker</t>
  </si>
  <si>
    <t>Alternate Speakers...</t>
  </si>
  <si>
    <t>Linac14 speaker</t>
  </si>
  <si>
    <t>5 Opening and Closing Session</t>
  </si>
  <si>
    <t xml:space="preserve">Philip Adamson </t>
  </si>
  <si>
    <t xml:space="preserve">Sven Breitkopf </t>
  </si>
  <si>
    <t xml:space="preserve">Oliver Sim Bruning </t>
  </si>
  <si>
    <t>Eric R. Colby</t>
  </si>
  <si>
    <t>Paul Collier</t>
  </si>
  <si>
    <t xml:space="preserve">Sarah M. Cousineau </t>
  </si>
  <si>
    <t>Arne Freyberger</t>
  </si>
  <si>
    <t xml:space="preserve">Spencer Jake Gessner </t>
  </si>
  <si>
    <t>William Allan Gillespie</t>
  </si>
  <si>
    <t xml:space="preserve">Efim Gluskin </t>
  </si>
  <si>
    <t xml:space="preserve">Anthony J. Gonsalves </t>
  </si>
  <si>
    <t xml:space="preserve">Anna Grassellino </t>
  </si>
  <si>
    <t xml:space="preserve">Lars Groening </t>
  </si>
  <si>
    <t xml:space="preserve">Christopher Hall </t>
  </si>
  <si>
    <t>Peter Hommelhoff</t>
  </si>
  <si>
    <t xml:space="preserve">Masanori Ikegami </t>
  </si>
  <si>
    <t xml:space="preserve">Alessandra Lombardi </t>
  </si>
  <si>
    <t xml:space="preserve">Jom Luiten </t>
  </si>
  <si>
    <t xml:space="preserve">Shinji Machida </t>
  </si>
  <si>
    <t xml:space="preserve">Hirokazu Maesaka </t>
  </si>
  <si>
    <t xml:space="preserve">Marco Marchetto </t>
  </si>
  <si>
    <t>Toshiyuki Mitsuhashi</t>
  </si>
  <si>
    <t xml:space="preserve">Takako Miura </t>
  </si>
  <si>
    <t xml:space="preserve">Patrick Naulleau </t>
  </si>
  <si>
    <t xml:space="preserve">Regis Neuenschwander </t>
  </si>
  <si>
    <t xml:space="preserve">Peter Ostroumov </t>
  </si>
  <si>
    <t xml:space="preserve">Hasan Padamsee </t>
  </si>
  <si>
    <t>Guillaume Robert-Demolaize</t>
  </si>
  <si>
    <t xml:space="preserve">Mike Seidel </t>
  </si>
  <si>
    <t>Changchun Sun</t>
  </si>
  <si>
    <t xml:space="preserve">Eiji Tanabe </t>
  </si>
  <si>
    <t xml:space="preserve">Tse-Chuan Tseng </t>
  </si>
  <si>
    <t xml:space="preserve">Yifang Wang </t>
  </si>
  <si>
    <t xml:space="preserve">Christoph Wiesner </t>
  </si>
  <si>
    <t xml:space="preserve">Ferdinand J. Willeke </t>
  </si>
  <si>
    <t xml:space="preserve">Qiong Wu </t>
  </si>
  <si>
    <t xml:space="preserve">Jiancheng Yang </t>
  </si>
  <si>
    <t xml:space="preserve">Demin Zhou </t>
  </si>
  <si>
    <t xml:space="preserve">Tetsuya Ishikawa </t>
  </si>
  <si>
    <t xml:space="preserve">Heung-Sik Kang </t>
  </si>
  <si>
    <t>Chin-Cheng Kuo</t>
  </si>
  <si>
    <t xml:space="preserve">Fanglei Lin </t>
  </si>
  <si>
    <t xml:space="preserve">Ute Linz </t>
  </si>
  <si>
    <t>IPAC15 speaker</t>
  </si>
  <si>
    <t>SRF15 speaker</t>
  </si>
  <si>
    <t>COMMISSIONING AND OPERATION OF 12GeV CEBAF</t>
  </si>
  <si>
    <t>LHC COMMISSIONING AT HIGHER ENERGY</t>
  </si>
  <si>
    <t>COMMISSIONING OF NSLS-II</t>
  </si>
  <si>
    <t>Industrial Applications of Free Electron Lasers: Extreme Ultraviolet Lithography</t>
  </si>
  <si>
    <t>High Q Developments</t>
  </si>
  <si>
    <t>FRANZ and Small-Scale Accelerator-Driven Neutron Sources</t>
  </si>
  <si>
    <t>Upgrade of the Unilac for Fair</t>
  </si>
  <si>
    <t>700 kW Main Injector Operations for NOvA at FNAL</t>
  </si>
  <si>
    <t>Progress of SuperKEKB</t>
  </si>
  <si>
    <t>Accelerator Physics in ERL Based Polarized Electron Ion Collider</t>
  </si>
  <si>
    <t>Progress on the Design of the Polarized Medium-energy Electron Ion Collider at JLab</t>
  </si>
  <si>
    <t>Novel Undulators for FEL and Storage Ring Light Sources</t>
  </si>
  <si>
    <t>Engineering Challenges of Future Light Sources</t>
  </si>
  <si>
    <t>Commissioning of the Taiwan Photon Source</t>
  </si>
  <si>
    <t>Multi-GeV Electron and Positron Plasma Wakefield Acceleration Results at FACET</t>
  </si>
  <si>
    <t>Multi-GeV Plasma Acceleration Results at BELLA</t>
  </si>
  <si>
    <t>Scaling Down Synchronous Acceleration: Recent Results, Current Status, and Future Plans of a Subrelativistic Dielectric Laser Acceleration Project</t>
  </si>
  <si>
    <t>Coherent Synchrotron Radiation in Energy Recovery Linacs</t>
  </si>
  <si>
    <t>Measurement and Analysis of Electron Cloud Induced Emittance Growth at CesrTA</t>
  </si>
  <si>
    <t>Realization of Pseudo Single Bunch Operation with Adjustable Frequency</t>
  </si>
  <si>
    <t>Benchmarking and Application of Space Charge Codes for Rings</t>
  </si>
  <si>
    <t>Beam Dynamics in a High Frequency RFQ</t>
  </si>
  <si>
    <t>Interplay of Beam-Beam, Lattice Nonlinearity, and Space Charge Effects in the SuperKEKB Collider</t>
  </si>
  <si>
    <t>Machine and Personnel Protection for High Power Hadron Linacs</t>
  </si>
  <si>
    <t>Advances in Proton Linac Online Modeling</t>
  </si>
  <si>
    <t>Improving the Energy Efficiency of Accelerator Facilities</t>
  </si>
  <si>
    <t>Technical Challenges of the LCLS-II</t>
  </si>
  <si>
    <t>Status of the PAL XFEL Construction</t>
  </si>
  <si>
    <t>Commissioning and Operation of the ARIEL Electron Linac at TRIUMF</t>
  </si>
  <si>
    <t>CEBAF SRF Performance during Initial 12 GeV Commissioning</t>
  </si>
  <si>
    <t>Crab Cavities: Past, Present, and Future of a Challenging Device</t>
  </si>
  <si>
    <t>ESS Target Facility Design</t>
  </si>
  <si>
    <t>Cryogenics and Cryomodules for Large Scale Accelerators</t>
  </si>
  <si>
    <t>The Auto-Alignment Girder System of TPS Storage Ring</t>
  </si>
  <si>
    <t>Potential of Fibre-based Laser Technology for Accelerators</t>
  </si>
  <si>
    <t>Innovation and Future of Compact Accelerator Technologies in Medicine and Industry</t>
  </si>
  <si>
    <t>Ion Beam Therapy with Ions Heavier than Protons: Performance and Prospects</t>
  </si>
  <si>
    <t>Ultrafast Electron Diffraction - Present Status and Future Advances</t>
  </si>
  <si>
    <t>Comparison of Beam Diagnostics for 3rd and 4th Generation Ring-based Light Sources</t>
  </si>
  <si>
    <t>Recent Trends in Beam Size Measurements using the Spatial Coherence of Visible Synchrotron Radiation</t>
  </si>
  <si>
    <t>Short Bunch Diagnostics - Can We Measure Below the Femtosecond?</t>
  </si>
  <si>
    <t>The DOE Long-Term Accelerator R&amp;D Stewardship Program</t>
  </si>
  <si>
    <t>The Heavy Ion Accelerator Program in China - Status and New Initiatives</t>
  </si>
  <si>
    <t>Advances in CW Ion Linacs</t>
  </si>
  <si>
    <t>The Luminosity Upgrade at RHIC</t>
  </si>
  <si>
    <t>The High Luminosity LHC Project</t>
  </si>
  <si>
    <t>Muon Accelerators: R&amp;D Towards Future Neutrino Factory and Lepton Collider Capabilities</t>
  </si>
  <si>
    <t>High Power Proton Beam Facilities: Operational Experience, Challenges, and the Future</t>
  </si>
  <si>
    <t>Future Circular Colliders</t>
  </si>
  <si>
    <t>Science with 4th Generation Photon Sources</t>
  </si>
  <si>
    <t>Superconducting RF (SRF) Accelerators Enter a Golden Age</t>
  </si>
  <si>
    <t>50th Anniversary: Scientific Collaboration Promoting Peace</t>
  </si>
  <si>
    <t>S.U. De Silva</t>
  </si>
  <si>
    <t>A New Class of Superconducting Structures for the Deflection and Crabbing of Particle Beams</t>
  </si>
  <si>
    <t>A. Marinelli</t>
  </si>
  <si>
    <t>Collective Dynamics and Coherent Diagnostics of Microbunched Relativistic Electron Beams</t>
  </si>
  <si>
    <t>GSI</t>
  </si>
  <si>
    <t>CEA/IRFU</t>
  </si>
  <si>
    <t>DESY</t>
  </si>
  <si>
    <t>CERN</t>
  </si>
  <si>
    <t>ESS</t>
  </si>
  <si>
    <t>The HIE-ISOLDE project (High Intensity and Energy ISOLDE) reached an important milestone in October 2015 when the first physics run was carried out with radioactive Zn beams at 4 MV/m. This is a first stage in the upgrade of the REX post-accelerator, whereby the energy of the radioactive ion beams was increased from 3 to 4.3 MeV per nucleon.The facility will ultimately be equipped with four high-beta cryomodule that will accelerate the beams up to 10 MeV per nucleon for the heaviest isotopes available at ISOLDE. The first cryomodule of the new linac, hosting five superconducting cavities and one solenoid, was commissioned in summer 2015, while the second one was being assembled in clean room. The new high-energy beam transfer lines were installed and commissioned in the same lapse of time. Commissioning with two cryomodules is planned for Summer 2016 to prepare for a physics run at 5.5 MeV/u in the second half of the year. This contribution will focus on the results of the commissioning and on the main technical issues that were highlighted.</t>
  </si>
  <si>
    <t>Experience with the construction and commissioning of Linac4</t>
  </si>
  <si>
    <t>Maurizio Vretenar</t>
  </si>
  <si>
    <t>This talk can summarise the main construction phases and the lessons learned, report on the results and experience with beam commissioning, and outline the future plans in view of the connection to the PS Booster during the next LHC long shutdown.</t>
  </si>
  <si>
    <t>Status of the European XFEL</t>
  </si>
  <si>
    <t>Hans Weise</t>
  </si>
  <si>
    <t>The European XFEL under construction at present at DESY in Hamburg, Germany, will produce Xray beams with unprecedented properties. Most of the components for the superconducting linac have been produced and are installed. The presentation will summarize the status of the project.</t>
  </si>
  <si>
    <t>CLIC high-gradient accelerating structure development</t>
  </si>
  <si>
    <t>Walter Wuensch</t>
  </si>
  <si>
    <t>Significant progress has been made by the CLIC collaboration to understand the phenomena which limit gradient in normal-conducting accelerating structures and to increase achievable gradient in excess of 100 MV/m. Scientific and technological highlights from the CLIC high-gradient program are presented along with on-going developments and future plans. The talk will also give an overview of the range of applications that potentially benefit from high-frequency and high-gradient accelerating technology.</t>
  </si>
  <si>
    <t>STFC/DL/ASTeC</t>
  </si>
  <si>
    <t>Deepa Angal-Kalinin</t>
  </si>
  <si>
    <t>Commissioning of the Lanzhou ADS front-end</t>
  </si>
  <si>
    <t>Report on the construction and beam commissioning of the front-end up to the first or second cryomodule at IMP Lanzhou.</t>
  </si>
  <si>
    <t>Steve Full</t>
  </si>
  <si>
    <t>Electron beams ionize rest gas particles which then accumulate around them, disturbing beam dynamics and causing background radiation. While this effect has been predicted in the past, linacs have hitherto not suffered from it because of their rather small beam current. The effect of ions increases with larger currents and smaller cross sections of the beam, and it has clearly been observed in Cornell's high-brightness ERL injector for the first time. This presentation will show experimental evidence for ions, demonstrate strategies for their elimination, and will compare the experimental data to theories of beam-ion interactions.</t>
  </si>
  <si>
    <t>Hongwei Zhao, IMP/CAS</t>
  </si>
  <si>
    <t>Low emittance and high current electron linac development at Tsinghua University</t>
  </si>
  <si>
    <t>A few research programs related to low emittance and high current electron linacs are being implemented at Tsinghua University. Research and developemnts on high luminosity photocathode electron gun,high gradient accleration structure are very impressive.</t>
  </si>
  <si>
    <t>Liangting Sun</t>
  </si>
  <si>
    <t>Recently a superconducting ECR ion source SECRAL operated at 24 GHz at IMP has produced a lot of new record beam currents for highly charged ions due to some new technologies applied, such as a new microwave coupling system. The world first 4th generation ECR ion source operated at 45 GHz is being developed at IMP. All these developments on intense beam production of highly charged ions by superconducting ECR ion source may play a significant role for the next generation heavy ion linac such as FRIB and iLINAC of HIAF project.</t>
  </si>
  <si>
    <t>Michael Plum</t>
  </si>
  <si>
    <t>Recently a lot of detailed studies on errant beam,gradient changes of superconducting cavities and beam trips have been carried out. The results are very impressive and interesting for long-term operation of those high power proton linacs.</t>
  </si>
  <si>
    <t>Achievement of Small Beam Size at ATF2 Beamline</t>
  </si>
  <si>
    <t>Toshiyuki Okugi</t>
  </si>
  <si>
    <t>I strongly recommend Dr Toshiyuki Okugi, KEK, for the invited oral presentation for his significant contribution to beam commissioning of the ATF2 facility at KEK - a 1.3 GeV prototype of the compact local chromaticity correction final focus system for linear collider. The large international team of researchers, spearheaded by intellectual leadership of Toshiyuki Okugi, was able to successfully commission the prototype final focus, achieving 44nm beam size - very close to ideal expected size of 37nm. Dr Okugi played a central role in the beam tuning reaching the 44nm by developing various knobs and improving the performances of the interferometric Shintake monitor at the same time. The achievements of Dr Toshiyuki Okugi and the ATF2 team have opened the way to reliable and predictable operation of the linear collider.</t>
  </si>
  <si>
    <t>Towards commissioning of the IFMIF RFQ</t>
  </si>
  <si>
    <t>Andrea Pisent</t>
  </si>
  <si>
    <t>All 18 sections of the IFMIF RFQ have been completed in summer 2015. Two 1 m sections have been RF tested at LNL at the design value of 100 kW/m in cw conditions. The three 6 m supermodules will be ready in January 2016. The RFQ will be installed by the time of LINAC16, possibly already providing beams, but RF commissioning should be anyhow available.</t>
  </si>
  <si>
    <t>Beam Commissioning of the J-Parc 400 MeV Linac</t>
  </si>
  <si>
    <t>Yong Liu</t>
  </si>
  <si>
    <t>I recommend Dr. Yong Liu of KEK as an invited speaker for the J-PARC linac. He is the leader of the beam commissioning group of the J-PARC linac which has been upgraded for the energy from 181MeV to 400MeV in 2013 and for the beam current from 30mA to 50mA in 2014. Since Dr. Liu has the charge now to increase the beam quality of the linac, he must be the best person to show the operation experience of the J-PARC linac.</t>
  </si>
  <si>
    <t>Ishay Pomerantz</t>
  </si>
  <si>
    <t>School of Physics and Astronomy</t>
  </si>
  <si>
    <t>For the past few decades, nuclear research has been exclusive to large accelerator and reactor facilities. The availability of tabletop particle sources based on high intensity lasers opens venues for new research methods in nuclear physics, both at large facilities and at university-scale laboratories. It has been demonstrated in many experiments that the kinetic energy of a particle radiated by a high intensity laser-plasma interaction is sufficient to induce nuclear reactions. These achievements, however, duplicated experimental results achieved decades ago with conventional accelerator. While often smaller and cheaper, laser systems to-date have shown no technical advantage over conventional accelerators. This talk will review the state-of-the-art in laser-ion acceleration, and discuss how next generation laser systems can go beyond conventional accelerator capabilities. Specifically, the talk will present a novel, ultrashort pulsed laser-driven neutron generator developed at U. Texas [I. Pomerantz et al., Ultrashort pulsed neutron source, Phys. Rev. Lett 2014, 113:184801], generating a peak flux of 10^18 n/cm^2/s, thus exceeding any other pulsed or CW neutron source.</t>
  </si>
  <si>
    <t>Performance analysis of the European XFEL SRF cavities, from VT to operation in modules</t>
  </si>
  <si>
    <t xml:space="preserve">Nicholas Walker </t>
  </si>
  <si>
    <t>More than 800 resonators have been fabricated, vertically qualified and operated in module tests before the accelerating module installation in the linac, which will be terminated before the conference. An analysis of this experience, with correlation of the final cavity performances with production, preparation and assembly stages, is underway and at the time of the conference a final summary of the activities will be available.</t>
  </si>
  <si>
    <t>Pulsed High Power Klystron Modulators for the Ess Linac Based on the Stacked Multi-Level Topology</t>
  </si>
  <si>
    <t>Carlos Martins</t>
  </si>
  <si>
    <t>ESS has launched an internal R&amp;D project in view of designing, prototyping and validation of a klystron modulator compatible with the requirements mentioned above based on a novel topology named SML (Stacked Multi-Level). This topology is modular and based on the utilization of High Frequency (HF) transformers. The topology allows for the usage of industrial standard power electronic components at the primary stage at full extent which can easily be placed and wired in a conventional electrical cabinet. It requires only few special components like HF transformers, rectifiers and filters (i.e. passive components) to be placed in an oil tank. This arrangement allows scaling up in average and pulse power to the required levels keeping the size, cost, efficiency and reliability of the different modules under good control. Besides the very good output pulse power quality, the AC grid power quality is also remarkably high with a line current harmonic distortion below 3%, a unitary power factor and an extremely reduced line voltage flicker below 0.3%. A reduced scale modulator prototype is at the final phase of construction and is expected to be validated by the beginning of 2016.</t>
  </si>
  <si>
    <t>The Superconducting Radio-Frequency Linear Accelerator Components for the European Spallation Source: First Test Results</t>
  </si>
  <si>
    <t>Christine Darve</t>
  </si>
  <si>
    <t>The European Spallation Source requires a pulsed Linac with an average beam power on the target of 5MW which is about five times higher than the most powerful spallation source in operation today. Over 97% of the acceleration occurs in superconducting cavities. ESS will be the first accelerator to employ double spoke cavities to accelerate beam. Accelerating gradients of 9MV/meter is required in the spoke section. The spoke section will be followed by 36 elliptical 704 MHz cavities with a geometrical beta of 0.67 and elliptical 704 MHz cavities with a geometrical beta of 0.86. Accelerating gradients of 20MV/meter is required in the elliptical section. Initial gradient test results will be presented in which results exceed expected requirements.</t>
  </si>
  <si>
    <t>Status of the PAL-XFEL</t>
  </si>
  <si>
    <t>The construction of the PAL-XFEL will be completed by the end of 2015, and the linac commissioning will start from the beginning of 21016. By September 2016, we can hear commissioning results of the 0.3nm FEL lasing.</t>
  </si>
  <si>
    <t>Zhentang Zhao</t>
  </si>
  <si>
    <t>Tomofumi Maruta</t>
  </si>
  <si>
    <t>Operation of KOMAC 100 MeV Linac</t>
  </si>
  <si>
    <t>Han-Sung Kim</t>
  </si>
  <si>
    <t>KOMAC is a multi-purpose facility for proton applications in Korea. The linac has delivered beam to users at the energy of 100 MeV and beam power of 10 kW. They are accumulating beam operation experiences and also they have a plan to upgrade to 30 kW level. They also have a future upgrade plan by using a superconducting linac or an RCS. The status and prospects will be presented.</t>
  </si>
  <si>
    <t>Development of a muon linac for the g-2/EDM Experiment at J-PARC</t>
  </si>
  <si>
    <t>Precision measurements of the muon's anomalous magnetic moment (g-2) and electric dipole moment (EDM) are one of the effective ways to test the standard model. An ultra-cold muon beam is generated from a surface muon beam by a thermal muonium production and accelerated to 300 MeV/c by a linac. The muon linac consists of an RFQ, an inter-digital IH, a Disk And Washer structure, and a disk loaded structure. The ultra-cold muons will have an extremely small momentum spread of 0.3 % with a normalized transverse emittance of around 1.5 pi mm-mrad. The design and status of the muon linac at J-PARC will be presented.</t>
  </si>
  <si>
    <t>PSI</t>
  </si>
  <si>
    <t>Status of SwissFEL</t>
  </si>
  <si>
    <t>Florian Loehl</t>
  </si>
  <si>
    <t>The title speaks for itself. A stsaus report on the construction of SwissFEL.</t>
  </si>
  <si>
    <t>LANL</t>
  </si>
  <si>
    <t>Kip Bishofberger, LANL</t>
  </si>
  <si>
    <t>Assembly of XFEL cryomodules: lessons and results</t>
  </si>
  <si>
    <t>Walid Kaabi, LAL</t>
  </si>
  <si>
    <t>The industrialised string and module assembly of 103 European XFEL cryomodules has been performed at CEA-Saclay between September 2012 and the spring of 2016. The general features and achievements of this construction project will be reviewed, including lessons learned regarding organisation, industrial transfer, quality control and assembly procedures. An overview of the cryomodule performance and RF test results will be presented.</t>
  </si>
  <si>
    <t>Spaceborne Electron Accelerators</t>
  </si>
  <si>
    <t>John Wesley Lewellen</t>
  </si>
  <si>
    <t>High-power electron beam generators in space will enable the studies of solar and space physics, specifically the interrogation of magnetic connection between the magnetosphere and ionosphere. This study plans to map the magnetic connection between the magnetosphere and ionosphere, using a satellite equipped with an electron beam accelerator that can create a spot in the ionosphere, observable by optical and radar detectors on the ground. To date, a number of spacecraft carrying low-power, &lt;50-keV DC electron beam sources have been launched to study the upper ionosphere. The overall instrument weight will likely be dominated by the weight of the energy storage, the RF power amplifiers and the accelerator structure. We present the notional concept of a quasi-CW, C-band electron accelerator with 1-MeV beam energy, 10-mA beam current, and requiring 40 kW of prime power during operation. Our novel accelerator concept includes the following features: individually powered cavities driven by 6-GHz high-electron mobility transistors (HEMT), passively cooled accelerator structures with heat pipe technology, and active frequency control for operating over a range of temperatures.</t>
  </si>
  <si>
    <t>Dielectric Linear Accelerator - Accelerator on a chip</t>
  </si>
  <si>
    <t>Robert Joel England</t>
  </si>
  <si>
    <t>Robert L. Byer</t>
  </si>
  <si>
    <t>DLA - the accelerator on a chip - offers a paradigm for accelerators where they would be manufactured as semiconductor wafers and use industrially produced lasers as power sources. The recent acknowledgement with a 13 M$ grant from the Moore Foundation will advance the technology. Recent results and future plans will be shown.</t>
  </si>
  <si>
    <t>The LCLS-II SCRF Linac</t>
  </si>
  <si>
    <t>The LCLS-II CW x-ray FEL is based on high Q0 1.3 GHz SCRF cavities powered by solid-state amplifiers. This talk will describe the R&amp;D towards these cavities and the recent results of cryomodule prototypes.</t>
  </si>
  <si>
    <t>SARAF FOUR RODS RFQ RF POWER LINE SPLITTING DESIGN</t>
  </si>
  <si>
    <t>In the last years the SARAF 176 MHz 3.8 m long 4-rod RFQ accelerates routinely 2-4 mA CW proton beams to 1.5 MeV for basic studies in physics. However, it has not been successful in running CW deuteron beam for long periods. The findings imply that the RF coupler is the bottle neck to reach 250 kW CW dissipated power, equivalent to 65 kV inter-rod voltage, required to run the CW deuteron beam. A new design that splits the RFQ power between two couplers was built and commissioned successfully. A 3dB splitter and two new RF couplers were installed. The RF couplers improved design allows better brazing methods, vacuum properties and RF sealing. This design is innovative from two points of view: (a) implementation of two synchronized couplers located in two separated RF cells in a 4-rod RFQ. (b) The ability to run the RFQ in 200-250 kW to accelerate a 5 mA CW deuteron beam by 2.6 MV required for the new modulation design for 1.3 MeV/u. To our knowledge, SARAF RFQ will be the first 4-rod RFQ capable of running a CW deuteron beam at these power densities. This work may contribute to other 4-rod RFQ projects which intend to run CW beams in high dissipation power, like FRANZ and MYRRHA.</t>
  </si>
  <si>
    <t>Sven Steinke</t>
  </si>
  <si>
    <t>We present results of an experiment where two Laser-Plasma-Accelerator stages are coupled at a short distance, as is needed to increase energy while preserving average gradient. Stable electron beams produced by the first stage were focused by a discharge capillary-based active plasma lens, through a plasma mirror which coupled a second independent laser, into the second stage. The electron beam interacted with a dark-current-free, quasi-linear wakefield excited by the second stage laser. Changing the arrival time of the electron beam allowed localized reconstruction of the temporal field structure excited by the wake and determination of the on-axis plasma density. Staged acceleration in the wakefield of the second stage was verified by a momentum gain of the electron beam. The results indicate that limits to plasma accelerator energy gain can be overcome using staged acceleration, which provides a path to collider-relevant energies. Such compact staging is also important to photon sources where it can be used to decelerate electrons after photon production to mitigate shielding needs.</t>
  </si>
  <si>
    <t>Production challenge of many kinds of complicated FRIB cyomodule systems</t>
  </si>
  <si>
    <t>Ting Xu</t>
  </si>
  <si>
    <t>The FRIB driver linac is comprised of many kinds of complicated cryomodules: two types of cavities (QWR and HWR), four kinds of cavities, six kinds of cryomodules, SC solenoids with steerers in both directions, beam diagnostics, and so forth. Many technical challenges are included in the mass production of these complicated systems, and can be a front runner for the future CW, high beam power ion linacs, including ADS, project X types, IFMIF and so forth.</t>
  </si>
  <si>
    <t>Richard Baartman</t>
  </si>
  <si>
    <t>High brightness injectors are increasingly pushing against space charge effects. Usually, particle tracking codes such as ASTRA, GPT, or PARMELA are used to model these systems however these can be slow to use for detailed optimization. It becomes increasingly challenging in future projects such as LCLS-II where space charge effects are still significant after BC1 and BC2 at 250 and 1600 MeV respectively. This talk will describe an envelope tracking approach that compares well against the particle tracking codes and could facilitate much faster optimization..</t>
  </si>
  <si>
    <t>INFN/LNL</t>
  </si>
  <si>
    <t>Linac-based Free Electron Laser in China</t>
  </si>
  <si>
    <t>Guoxi Pei (Institute of High Energy Physics (IHEP), Chinese Academy of Sciences Beijing Beijing)</t>
  </si>
  <si>
    <t>The high gain free electron lasers(FEL) based on electron linacs can offer unprecedented performances for many science fields. There are several FEL facilities in China that have been built at different wavelength egimes. This paper will describe the latest developement of three makjor FEL facilities in China including Shanghai Deep UV FEL at SINAP, DCLS VUV FEL at DICP and Shanghai X-ray FEL at SINAP.</t>
  </si>
  <si>
    <t>Results from the laserwire emittance scanner and profile monitor at CERN's Linac4</t>
  </si>
  <si>
    <t>Thomas Hofmann</t>
  </si>
  <si>
    <t>Jürgen Klaus Pozimski (Imperial College of Science and Technology London London)</t>
  </si>
  <si>
    <t>A sequence of tests of a novel, non-invasive H- laserwire has been performed during the beam commissioning steps of CERN's new Linac4. Laserwire emittance measurements were performed at a Linac4 beam energy of 3 and 12 MeV, and were found to closely match conventional slit-grid emittance measurements. In 2015, a new laserwire configuration was installed in which the electrons liberated from the photo-detachment process are deflected and focused into a single crystal diamond detector, which can be moved in synchronization with the transverse laserwire scan. At the 50 MeV beam commissioning the first laserwire profiles recorded with the new setup indicate close compatibly with the interpolated measurements from nearby SEM grids. Full results from the 50 MeV and 100 MeV commissioning stages are expected to be available at the time of the Linac16 conference. Finally, the design and implementation of a dual station laserwire system, with four independent measurement axes and a rapid, segmented diamond detection and autonomous data acquisition for the full 160 MeV beam energy at Linac4 will be presented.</t>
  </si>
  <si>
    <t>Results from the comissioning of the FETS RFQ at RAL</t>
  </si>
  <si>
    <t>The Front End Test Stand (FETS) under construction at RAL is a demonstrator of front end systems for future high power proton linacs. Possible applications include a linac upgrade for the ISIS spallation neutron source, new future neutron sources, accelerator driven sub-critical systems, high energy physics proton drivers etc. Designed to deliver a 60mA H-minus beam at 3MeV with a 10% duty factor, FETS consists of a high brightness surface plasma ion source, magnetic solenoid low energy beam transport (LEBT), 4-vane 324MHz radio frequency quadrupole and medium energy beam transport (MEBT) containing a high speed beam chopper and nondestructive laser diagnostics. The current status of the project, the results of the RFQ comissioning and future plans will be presented.</t>
  </si>
  <si>
    <t>Science and Technology Facilities Council (STFC/RAL)</t>
  </si>
  <si>
    <t>Status of SPIRAL2 and RFQ Beam Commissioning</t>
  </si>
  <si>
    <t>3E Cryomodules and cryogenics</t>
  </si>
  <si>
    <t>Development of new heavy ion linacs at GSI</t>
  </si>
  <si>
    <t xml:space="preserve">New strategies of heavy ion accelerators are under discussion to meet future requirements. At IAP a conceptual design study was started with main focus of an advanced educational training of students to become familiar with the working methods of accelerator physics and to meet the needs of the world leading high energy laboratories. These activities result in a LINAC concept, proposed under application of effective beam dynamic models with an attention for future developments in combination with state-of-art techniques. </t>
  </si>
  <si>
    <t>Status and commissioning of the HIE-ISOLDE Linac</t>
  </si>
  <si>
    <t>Yacine Kadi</t>
  </si>
  <si>
    <t>Jean Baptiste Lallement</t>
  </si>
  <si>
    <t>High power operetion of SNS SC linac</t>
  </si>
  <si>
    <t>state of the art status and future of RF sources for linacs</t>
  </si>
  <si>
    <t>Erk Jensen</t>
  </si>
  <si>
    <t>The FRIB Superconducting Linac - Status and plans</t>
  </si>
  <si>
    <t>The FRIB linac is now in production phase. When complete it will be the largest superconducting heavy ion linac in the world. Since FRIB is hosting the conference this talk should be considered for the opening session.</t>
  </si>
  <si>
    <t>SPC chair</t>
  </si>
  <si>
    <t>?look for alternate speaker</t>
  </si>
  <si>
    <t>opening 2</t>
  </si>
  <si>
    <t>WG1</t>
  </si>
  <si>
    <t>pre-closing</t>
  </si>
  <si>
    <t>Worldwide direction on nuclear science and application</t>
  </si>
  <si>
    <t>Thomas Glasmacher</t>
  </si>
  <si>
    <t>This is not an accelerator talk, but to guide accelerator development and project in future from the viewpoint of nuclear science and application.</t>
  </si>
  <si>
    <t>SPC chair/WG2</t>
  </si>
  <si>
    <t>WG3</t>
  </si>
  <si>
    <t>proposer for opening/closing</t>
  </si>
  <si>
    <t>Op/clos. Talk position</t>
  </si>
  <si>
    <t>Reaching Beyond Conventional Accelerator Capabilities with Laser-Plasma Ion Accelerators</t>
  </si>
  <si>
    <t>Complete transverse 4D beam characterization for ions at energies of few MeV/u</t>
  </si>
  <si>
    <t>Intense beam production of highly charged ions by a superconducting ECR ion source SECRAL for heavy ion linacs</t>
  </si>
  <si>
    <t>Staging of laser-plasma electron accelerators</t>
  </si>
  <si>
    <t>Ion effects in high-brightness electron linac beams</t>
  </si>
  <si>
    <t>Fast envelope tracking for space charge-dominated injectors</t>
  </si>
  <si>
    <t>VELA and CLARA</t>
  </si>
  <si>
    <t>Heung-Sik Kang</t>
  </si>
  <si>
    <t>Insook Koo</t>
  </si>
  <si>
    <t>Commissiong and early operation of the ARIEL e-linac</t>
  </si>
  <si>
    <t>Thomas Planche</t>
  </si>
  <si>
    <t>Marco Marchetto</t>
  </si>
  <si>
    <t>Hongwei Zhao</t>
  </si>
  <si>
    <t>Yong Sub Cho</t>
  </si>
  <si>
    <t>Steve Holmes</t>
  </si>
  <si>
    <t>Jean Michel Lagniel</t>
  </si>
  <si>
    <t>Sascha Mickat</t>
  </si>
  <si>
    <t>Francesco Grespan</t>
  </si>
  <si>
    <t>Juergen Pozimski</t>
  </si>
  <si>
    <t>Trends in normal conducting linacs: technology, projects and applications</t>
  </si>
  <si>
    <t>Alberto Facco (INFN)</t>
  </si>
  <si>
    <t>A review on trends in normal conducting linacs for protons, ions and electrons,  with emphasis on new technologies and applications</t>
  </si>
  <si>
    <t>2D Room temperature structures</t>
  </si>
  <si>
    <t>The ARIEL electron linac has been added to the TRIUMF facility as a new driver for the production of radioactive isotopes through photo-fission to complement the existing 500MeV H- TRIUMF cyclotron. The electron beam driver is specified as a 50 MeV 10 mA CW superconducting electron linac at 1.3GHz. The first 30MeV stage of the e-linac consisting of two cryomodules is completed and commissioning and operation are underway. The paper will present the e-linac design characteristics and describe the commissioning and operation results. Thomas Planche is a young researcher at TRIUMF who led the beam commissioning.</t>
  </si>
  <si>
    <t>Eric Montesinos (CERN), Wolfgang Vinzenz (GSI)</t>
  </si>
  <si>
    <t>This talk will present a broad overview of the state of the art of RF technology for linear particle accelerators, covering the all frequency, power level and duty factor range; and will also present the outlook and opportunities for future development.</t>
  </si>
  <si>
    <t>Jeremiah Holzbauer</t>
  </si>
  <si>
    <t>Juliette Plouin (CEA)</t>
  </si>
  <si>
    <t>Alex Grudiev</t>
  </si>
  <si>
    <t>Sebastien Bousson (IPNO)</t>
  </si>
  <si>
    <t>Stephane Berry</t>
  </si>
  <si>
    <t>Laura Popielarski</t>
  </si>
  <si>
    <t>The Versatile Electron Linear Accelerator (VELA) facility provides enabling infrastructures targeted at the development and testing of novel and compact accelerator technologies, specifically through partnership with academia and industry and aimed at addressing applications in medicine, health, security, energy and industrial processing. The facility has now been commissioned at Daresbury Laboratory and is now being actively utilised to take advantage of the variable electron beam parameters to either demonstrate new techniques and/or processes or otherwise develop new technologies for future commercial realisation. Examples of which include; electron diffraction research, demonstration of a new cargo scanning process, characterisation of novel, development of high performance beam position monitors, as well as other technology development applications.  CLARA at Daresbury Laboratory will be a novel FEL test facility focussed on the generation of ultra-short photon pulses with extreme levels of stability and synchronisation. The principal aim is to experimentally demonstrate that sub-cooperation length pulse generation with FELs is viable, and to compare the various schemes being championed. The results will translate directly to existing and future X-ray FELs, enabling them to generate attosecond pulses, thereby extending their science capabilities.</t>
  </si>
  <si>
    <t>Bob Laxdal, TRIUMF</t>
  </si>
  <si>
    <t>The laser notcher for the Fermilab booster</t>
  </si>
  <si>
    <t xml:space="preserve">D. Jonhson </t>
  </si>
  <si>
    <t>In synchrotron machines the beam extraction is accomplished by a combination of septa and kicker magnets which deflect the beam from an accelerator into another. Ideally the kicker field must rise/fall in between the beam bunches. However, in reality, an intentional beam-free time region (aka notch") is created on the beam pulse to assure that the beam can be extracted with minimal losses. In the case of the Fermilab Booster the notch is created in the ring near injection energy by the use of fast kickers which deposit the beam in a shielded collimation region within the accelerator tunnel. With increasing beam power  it is desirable to create this notch at the lowest possible energy to minimize activation. The Fermilab Proton Improvement Plan (PIP) initiated an R&amp;D project to build a laser system to create the notch within a linac beam pulse at 750 keV. We will describe the concept for the laser notcher and discuss our current status and future plans for installation of the device.</t>
  </si>
  <si>
    <t>post-opening</t>
  </si>
  <si>
    <t>3 technology</t>
  </si>
  <si>
    <t>opening 1</t>
  </si>
  <si>
    <t>1 electron Accelerators and Applications</t>
  </si>
  <si>
    <t>closing1</t>
  </si>
  <si>
    <t>closing 2</t>
  </si>
  <si>
    <t>Wenhui Huang</t>
  </si>
  <si>
    <t>Chen Xiao (GSI)</t>
  </si>
</sst>
</file>

<file path=xl/styles.xml><?xml version="1.0" encoding="utf-8"?>
<styleSheet xmlns="http://schemas.openxmlformats.org/spreadsheetml/2006/main" xmlns:mc="http://schemas.openxmlformats.org/markup-compatibility/2006" xmlns:x14ac="http://schemas.microsoft.com/office/spreadsheetml/2009/9/ac" mc:Ignorable="x14ac">
  <fonts count="21" x14ac:knownFonts="1">
    <font>
      <sz val="12"/>
      <color indexed="8"/>
      <name val="Verdana"/>
    </font>
    <font>
      <sz val="12"/>
      <color indexed="8"/>
      <name val="Calibri"/>
      <family val="2"/>
    </font>
    <font>
      <sz val="10"/>
      <color indexed="8"/>
      <name val="Helvetica"/>
      <family val="2"/>
    </font>
    <font>
      <b/>
      <sz val="10"/>
      <color indexed="8"/>
      <name val="Helvetica"/>
      <family val="2"/>
    </font>
    <font>
      <b/>
      <sz val="16"/>
      <color indexed="8"/>
      <name val="Calibri"/>
      <family val="2"/>
    </font>
    <font>
      <b/>
      <sz val="12"/>
      <color indexed="8"/>
      <name val="Calibri"/>
      <family val="2"/>
    </font>
    <font>
      <sz val="16"/>
      <color indexed="8"/>
      <name val="Calibri"/>
      <family val="2"/>
    </font>
    <font>
      <sz val="10"/>
      <name val="Times New Roman"/>
      <family val="1"/>
      <charset val="204"/>
    </font>
    <font>
      <sz val="12"/>
      <color indexed="8"/>
      <name val="Calibri"/>
      <family val="2"/>
      <scheme val="minor"/>
    </font>
    <font>
      <b/>
      <sz val="8"/>
      <color indexed="8"/>
      <name val="Calibri"/>
      <family val="1"/>
      <charset val="204"/>
    </font>
    <font>
      <sz val="8"/>
      <color indexed="8"/>
      <name val="Calibri"/>
      <family val="1"/>
      <charset val="204"/>
    </font>
    <font>
      <b/>
      <sz val="10"/>
      <color indexed="8"/>
      <name val="Calibri"/>
      <family val="1"/>
      <charset val="204"/>
    </font>
    <font>
      <sz val="12"/>
      <color indexed="8"/>
      <name val="Calibri"/>
      <family val="1"/>
      <charset val="204"/>
    </font>
    <font>
      <b/>
      <sz val="12"/>
      <color indexed="8"/>
      <name val="Calibri"/>
      <family val="1"/>
      <charset val="204"/>
    </font>
    <font>
      <b/>
      <sz val="16"/>
      <color indexed="8"/>
      <name val="Calibri"/>
      <family val="2"/>
    </font>
    <font>
      <sz val="11"/>
      <color theme="1"/>
      <name val="Arial Narrow"/>
      <family val="2"/>
    </font>
    <font>
      <b/>
      <sz val="11"/>
      <color theme="0"/>
      <name val="Arial Narrow"/>
      <family val="2"/>
    </font>
    <font>
      <sz val="11"/>
      <color indexed="8"/>
      <name val="Arial Narrow"/>
      <family val="2"/>
    </font>
    <font>
      <b/>
      <sz val="11"/>
      <color indexed="8"/>
      <name val="Arial Narrow"/>
      <family val="2"/>
    </font>
    <font>
      <sz val="11"/>
      <color rgb="FF000000"/>
      <name val="Arial Narrow"/>
      <family val="2"/>
    </font>
    <font>
      <sz val="10"/>
      <color rgb="FF000000"/>
      <name val="Arial"/>
      <family val="2"/>
    </font>
  </fonts>
  <fills count="11">
    <fill>
      <patternFill patternType="none"/>
    </fill>
    <fill>
      <patternFill patternType="gray125"/>
    </fill>
    <fill>
      <patternFill patternType="solid">
        <fgColor indexed="12"/>
        <bgColor auto="1"/>
      </patternFill>
    </fill>
    <fill>
      <patternFill patternType="solid">
        <fgColor indexed="19"/>
        <bgColor auto="1"/>
      </patternFill>
    </fill>
    <fill>
      <patternFill patternType="solid">
        <fgColor indexed="22"/>
        <bgColor auto="1"/>
      </patternFill>
    </fill>
    <fill>
      <patternFill patternType="solid">
        <fgColor indexed="40"/>
        <bgColor auto="1"/>
      </patternFill>
    </fill>
    <fill>
      <patternFill patternType="solid">
        <fgColor rgb="FFC5D9F1"/>
        <bgColor indexed="64"/>
      </patternFill>
    </fill>
    <fill>
      <patternFill patternType="solid">
        <fgColor rgb="FFCCFFCC"/>
        <bgColor indexed="64"/>
      </patternFill>
    </fill>
    <fill>
      <patternFill patternType="solid">
        <fgColor theme="8"/>
        <bgColor indexed="64"/>
      </patternFill>
    </fill>
    <fill>
      <patternFill patternType="solid">
        <fgColor rgb="FFFFFF00"/>
        <bgColor indexed="64"/>
      </patternFill>
    </fill>
    <fill>
      <patternFill patternType="solid">
        <fgColor rgb="FF00FF99"/>
        <bgColor indexed="64"/>
      </patternFill>
    </fill>
  </fills>
  <borders count="12">
    <border>
      <left/>
      <right/>
      <top/>
      <bottom/>
      <diagonal/>
    </border>
    <border>
      <left style="thin">
        <color indexed="8"/>
      </left>
      <right style="thin">
        <color indexed="8"/>
      </right>
      <top style="thin">
        <color indexed="8"/>
      </top>
      <bottom style="thin">
        <color indexed="8"/>
      </bottom>
      <diagonal/>
    </border>
    <border>
      <left/>
      <right style="thin">
        <color indexed="8"/>
      </right>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right/>
      <top style="thin">
        <color indexed="8"/>
      </top>
      <bottom/>
      <diagonal/>
    </border>
    <border>
      <left style="thin">
        <color indexed="64"/>
      </left>
      <right style="thin">
        <color indexed="64"/>
      </right>
      <top style="thin">
        <color indexed="64"/>
      </top>
      <bottom style="thin">
        <color indexed="64"/>
      </bottom>
      <diagonal/>
    </border>
  </borders>
  <cellStyleXfs count="1">
    <xf numFmtId="0" fontId="0" fillId="0" borderId="0" applyNumberFormat="0" applyFill="0" applyBorder="0" applyProtection="0">
      <alignment vertical="top" wrapText="1"/>
    </xf>
  </cellStyleXfs>
  <cellXfs count="66">
    <xf numFmtId="0" fontId="0" fillId="0" borderId="0" xfId="0" applyFont="1" applyAlignment="1">
      <alignment vertical="top" wrapText="1"/>
    </xf>
    <xf numFmtId="0" fontId="2" fillId="0" borderId="0" xfId="0" applyNumberFormat="1" applyFont="1" applyAlignment="1">
      <alignment vertical="top" wrapText="1"/>
    </xf>
    <xf numFmtId="0" fontId="5" fillId="0" borderId="5" xfId="0" applyNumberFormat="1" applyFont="1" applyBorder="1" applyAlignment="1"/>
    <xf numFmtId="0" fontId="5" fillId="0" borderId="1" xfId="0" applyFont="1" applyBorder="1" applyAlignment="1"/>
    <xf numFmtId="0" fontId="1" fillId="0" borderId="1" xfId="0" applyNumberFormat="1" applyFont="1" applyBorder="1" applyAlignment="1"/>
    <xf numFmtId="0" fontId="5" fillId="4" borderId="1" xfId="0" applyNumberFormat="1" applyFont="1" applyFill="1" applyBorder="1" applyAlignment="1"/>
    <xf numFmtId="0" fontId="1" fillId="4" borderId="1" xfId="0" applyNumberFormat="1" applyFont="1" applyFill="1" applyBorder="1" applyAlignment="1"/>
    <xf numFmtId="0" fontId="5" fillId="0" borderId="1" xfId="0" applyNumberFormat="1" applyFont="1" applyBorder="1" applyAlignment="1"/>
    <xf numFmtId="0" fontId="2" fillId="0" borderId="0" xfId="0" applyNumberFormat="1" applyFont="1" applyAlignment="1">
      <alignment vertical="top" wrapText="1"/>
    </xf>
    <xf numFmtId="0" fontId="1" fillId="0" borderId="5" xfId="0" applyFont="1" applyBorder="1" applyAlignment="1"/>
    <xf numFmtId="0" fontId="1" fillId="0" borderId="5" xfId="0" applyNumberFormat="1" applyFont="1" applyBorder="1" applyAlignment="1"/>
    <xf numFmtId="0" fontId="1" fillId="4" borderId="1" xfId="0" applyNumberFormat="1" applyFont="1" applyFill="1" applyBorder="1" applyAlignment="1">
      <alignment horizontal="left"/>
    </xf>
    <xf numFmtId="0" fontId="1" fillId="0" borderId="1" xfId="0" applyNumberFormat="1" applyFont="1" applyBorder="1" applyAlignment="1">
      <alignment horizontal="left"/>
    </xf>
    <xf numFmtId="0" fontId="2" fillId="0" borderId="0" xfId="0" applyNumberFormat="1" applyFont="1" applyAlignment="1">
      <alignment vertical="top" wrapText="1"/>
    </xf>
    <xf numFmtId="0" fontId="0" fillId="0" borderId="0" xfId="0" applyFont="1" applyAlignment="1">
      <alignment vertical="top" wrapText="1"/>
    </xf>
    <xf numFmtId="0" fontId="7" fillId="0" borderId="0" xfId="0" applyFont="1" applyAlignment="1">
      <alignment vertical="top" wrapText="1"/>
    </xf>
    <xf numFmtId="0" fontId="8" fillId="0" borderId="5" xfId="0" applyFont="1" applyBorder="1" applyAlignment="1"/>
    <xf numFmtId="0" fontId="8" fillId="0" borderId="5" xfId="0" applyNumberFormat="1" applyFont="1" applyBorder="1" applyAlignment="1"/>
    <xf numFmtId="0" fontId="8" fillId="6" borderId="6" xfId="0" applyFont="1" applyFill="1" applyBorder="1" applyAlignment="1">
      <alignment horizontal="left" vertical="top" wrapText="1"/>
    </xf>
    <xf numFmtId="0" fontId="8" fillId="0" borderId="6" xfId="0" applyFont="1" applyBorder="1" applyAlignment="1">
      <alignment horizontal="left" vertical="top" wrapText="1"/>
    </xf>
    <xf numFmtId="0" fontId="8" fillId="6" borderId="8" xfId="0" applyFont="1" applyFill="1" applyBorder="1" applyAlignment="1">
      <alignment horizontal="left" vertical="top" wrapText="1"/>
    </xf>
    <xf numFmtId="0" fontId="8" fillId="0" borderId="9" xfId="0" applyFont="1" applyBorder="1" applyAlignment="1">
      <alignment horizontal="left" vertical="top" wrapText="1"/>
    </xf>
    <xf numFmtId="0" fontId="8" fillId="6" borderId="7" xfId="0" applyFont="1" applyFill="1" applyBorder="1" applyAlignment="1">
      <alignment horizontal="left" vertical="top" wrapText="1"/>
    </xf>
    <xf numFmtId="0" fontId="8" fillId="0" borderId="7" xfId="0" applyFont="1" applyBorder="1" applyAlignment="1">
      <alignment horizontal="left" vertical="top" wrapText="1"/>
    </xf>
    <xf numFmtId="0" fontId="8" fillId="0" borderId="0" xfId="0" applyNumberFormat="1" applyFont="1" applyAlignment="1">
      <alignment vertical="top" wrapText="1"/>
    </xf>
    <xf numFmtId="0" fontId="0" fillId="0" borderId="0" xfId="0" applyFont="1" applyAlignment="1">
      <alignment vertical="top" wrapText="1"/>
    </xf>
    <xf numFmtId="0" fontId="9" fillId="0" borderId="0" xfId="0" applyFont="1" applyAlignment="1">
      <alignment horizontal="left" vertical="top" wrapText="1"/>
    </xf>
    <xf numFmtId="0" fontId="10" fillId="0" borderId="0" xfId="0" applyFont="1" applyAlignment="1">
      <alignment horizontal="left" vertical="top" wrapText="1"/>
    </xf>
    <xf numFmtId="0" fontId="1" fillId="0" borderId="10" xfId="0" applyNumberFormat="1" applyFont="1" applyBorder="1" applyAlignment="1"/>
    <xf numFmtId="0" fontId="11" fillId="7" borderId="10" xfId="0" applyFont="1" applyFill="1" applyBorder="1" applyAlignment="1">
      <alignment horizontal="center" vertical="top" wrapText="1"/>
    </xf>
    <xf numFmtId="0" fontId="12" fillId="0" borderId="0" xfId="0" applyFont="1" applyAlignment="1">
      <alignment horizontal="left" vertical="top" wrapText="1"/>
    </xf>
    <xf numFmtId="0" fontId="13" fillId="0" borderId="0" xfId="0" applyFont="1" applyAlignment="1">
      <alignment horizontal="left" vertical="top" wrapText="1"/>
    </xf>
    <xf numFmtId="0" fontId="15" fillId="0" borderId="11" xfId="0" applyFont="1" applyBorder="1" applyAlignment="1">
      <alignment vertical="top" wrapText="1"/>
    </xf>
    <xf numFmtId="0" fontId="0" fillId="0" borderId="0" xfId="0" applyAlignment="1">
      <alignment horizontal="left" vertical="top" wrapText="1" indent="1"/>
    </xf>
    <xf numFmtId="0" fontId="0" fillId="0" borderId="0" xfId="0" applyFont="1" applyAlignment="1">
      <alignment vertical="top" wrapText="1"/>
    </xf>
    <xf numFmtId="0" fontId="17" fillId="0" borderId="11" xfId="0" applyNumberFormat="1" applyFont="1" applyBorder="1" applyAlignment="1">
      <alignment wrapText="1"/>
    </xf>
    <xf numFmtId="0" fontId="17" fillId="0" borderId="11" xfId="0" applyFont="1" applyBorder="1" applyAlignment="1">
      <alignment wrapText="1"/>
    </xf>
    <xf numFmtId="0" fontId="18" fillId="2" borderId="11" xfId="0" applyNumberFormat="1" applyFont="1" applyFill="1" applyBorder="1" applyAlignment="1">
      <alignment horizontal="left" wrapText="1"/>
    </xf>
    <xf numFmtId="0" fontId="17" fillId="9" borderId="11" xfId="0" applyNumberFormat="1" applyFont="1" applyFill="1" applyBorder="1" applyAlignment="1">
      <alignment wrapText="1"/>
    </xf>
    <xf numFmtId="0" fontId="17" fillId="9" borderId="11" xfId="0" applyFont="1" applyFill="1" applyBorder="1" applyAlignment="1">
      <alignment wrapText="1"/>
    </xf>
    <xf numFmtId="0" fontId="17" fillId="0" borderId="11" xfId="0" applyNumberFormat="1" applyFont="1" applyFill="1" applyBorder="1" applyAlignment="1">
      <alignment wrapText="1"/>
    </xf>
    <xf numFmtId="0" fontId="17" fillId="10" borderId="11" xfId="0" applyNumberFormat="1" applyFont="1" applyFill="1" applyBorder="1" applyAlignment="1">
      <alignment wrapText="1"/>
    </xf>
    <xf numFmtId="0" fontId="17" fillId="10" borderId="11" xfId="0" applyFont="1" applyFill="1" applyBorder="1" applyAlignment="1">
      <alignment wrapText="1"/>
    </xf>
    <xf numFmtId="0" fontId="17" fillId="0" borderId="11" xfId="0" applyFont="1" applyFill="1" applyBorder="1" applyAlignment="1">
      <alignment wrapText="1"/>
    </xf>
    <xf numFmtId="0" fontId="16" fillId="8" borderId="11" xfId="0" applyFont="1" applyFill="1" applyBorder="1" applyAlignment="1">
      <alignment vertical="top" wrapText="1"/>
    </xf>
    <xf numFmtId="0" fontId="20" fillId="0" borderId="11" xfId="0" applyFont="1" applyBorder="1" applyAlignment="1">
      <alignment vertical="top" wrapText="1"/>
    </xf>
    <xf numFmtId="0" fontId="15" fillId="9" borderId="11" xfId="0" applyFont="1" applyFill="1" applyBorder="1" applyAlignment="1">
      <alignment vertical="top" wrapText="1"/>
    </xf>
    <xf numFmtId="0" fontId="15" fillId="10" borderId="11" xfId="0" applyFont="1" applyFill="1" applyBorder="1" applyAlignment="1">
      <alignment vertical="top" wrapText="1"/>
    </xf>
    <xf numFmtId="0" fontId="15" fillId="0" borderId="11" xfId="0" applyFont="1" applyFill="1" applyBorder="1" applyAlignment="1">
      <alignment vertical="top" wrapText="1"/>
    </xf>
    <xf numFmtId="0" fontId="18" fillId="3" borderId="11" xfId="0" applyNumberFormat="1" applyFont="1" applyFill="1" applyBorder="1" applyAlignment="1">
      <alignment horizontal="left" vertical="top" wrapText="1"/>
    </xf>
    <xf numFmtId="0" fontId="17" fillId="0" borderId="11" xfId="0" applyFont="1" applyBorder="1" applyAlignment="1">
      <alignment vertical="top" wrapText="1"/>
    </xf>
    <xf numFmtId="0" fontId="15" fillId="0" borderId="11" xfId="0" applyNumberFormat="1" applyFont="1" applyBorder="1" applyAlignment="1">
      <alignment vertical="top" wrapText="1"/>
    </xf>
    <xf numFmtId="0" fontId="15" fillId="0" borderId="11" xfId="0" applyFont="1" applyBorder="1" applyAlignment="1">
      <alignment wrapText="1"/>
    </xf>
    <xf numFmtId="0" fontId="15" fillId="9" borderId="11" xfId="0" applyFont="1" applyFill="1" applyBorder="1" applyAlignment="1">
      <alignment wrapText="1"/>
    </xf>
    <xf numFmtId="0" fontId="15" fillId="10" borderId="11" xfId="0" applyFont="1" applyFill="1" applyBorder="1" applyAlignment="1">
      <alignment wrapText="1"/>
    </xf>
    <xf numFmtId="0" fontId="15" fillId="0" borderId="11" xfId="0" applyFont="1" applyFill="1" applyBorder="1" applyAlignment="1">
      <alignment wrapText="1"/>
    </xf>
    <xf numFmtId="0" fontId="19" fillId="0" borderId="11" xfId="0" applyFont="1" applyBorder="1" applyAlignment="1">
      <alignment horizontal="left" vertical="top" wrapText="1"/>
    </xf>
    <xf numFmtId="0" fontId="14" fillId="5" borderId="2" xfId="0" applyNumberFormat="1" applyFont="1" applyFill="1" applyBorder="1" applyAlignment="1">
      <alignment horizontal="center"/>
    </xf>
    <xf numFmtId="1" fontId="4" fillId="5" borderId="3" xfId="0" applyNumberFormat="1" applyFont="1" applyFill="1" applyBorder="1" applyAlignment="1">
      <alignment horizontal="center"/>
    </xf>
    <xf numFmtId="0" fontId="3" fillId="2" borderId="1" xfId="0" applyNumberFormat="1" applyFont="1" applyFill="1" applyBorder="1" applyAlignment="1">
      <alignment vertical="top" wrapText="1"/>
    </xf>
    <xf numFmtId="1" fontId="4" fillId="5" borderId="4" xfId="0" applyNumberFormat="1" applyFont="1" applyFill="1" applyBorder="1" applyAlignment="1">
      <alignment horizontal="center"/>
    </xf>
    <xf numFmtId="0" fontId="4" fillId="5" borderId="2" xfId="0" applyNumberFormat="1" applyFont="1" applyFill="1" applyBorder="1" applyAlignment="1">
      <alignment horizontal="center"/>
    </xf>
    <xf numFmtId="0" fontId="8" fillId="5" borderId="2" xfId="0" applyNumberFormat="1" applyFont="1" applyFill="1" applyBorder="1" applyAlignment="1">
      <alignment horizontal="center"/>
    </xf>
    <xf numFmtId="1" fontId="8" fillId="5" borderId="4" xfId="0" applyNumberFormat="1" applyFont="1" applyFill="1" applyBorder="1" applyAlignment="1">
      <alignment horizontal="center"/>
    </xf>
    <xf numFmtId="0" fontId="1" fillId="5" borderId="2" xfId="0" applyNumberFormat="1" applyFont="1" applyFill="1" applyBorder="1" applyAlignment="1">
      <alignment horizontal="center"/>
    </xf>
    <xf numFmtId="1" fontId="6" fillId="5" borderId="4" xfId="0" applyNumberFormat="1" applyFont="1" applyFill="1" applyBorder="1" applyAlignment="1">
      <alignment horizontal="center"/>
    </xf>
  </cellXfs>
  <cellStyles count="1">
    <cellStyle name="Normal" xfId="0" builtinId="0"/>
  </cellStyles>
  <dxfs count="35">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7"/>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7"/>
        </patternFill>
      </fill>
    </dxf>
    <dxf>
      <font>
        <color rgb="FF000000"/>
      </font>
      <fill>
        <patternFill patternType="solid">
          <fgColor indexed="14"/>
          <bgColor indexed="17"/>
        </patternFill>
      </fill>
    </dxf>
    <dxf>
      <font>
        <color rgb="FF000000"/>
      </font>
      <fill>
        <patternFill patternType="solid">
          <fgColor indexed="14"/>
          <bgColor indexed="16"/>
        </patternFill>
      </fill>
    </dxf>
    <dxf>
      <font>
        <color rgb="FF000000"/>
      </font>
      <fill>
        <patternFill patternType="solid">
          <fgColor indexed="14"/>
          <bgColor indexed="15"/>
        </patternFill>
      </fill>
    </dxf>
    <dxf>
      <font>
        <color rgb="FF000000"/>
      </font>
      <fill>
        <patternFill patternType="solid">
          <fgColor indexed="14"/>
          <bgColor indexed="15"/>
        </patternFill>
      </fill>
    </dxf>
    <dxf>
      <font>
        <color rgb="FF000000"/>
      </font>
      <fill>
        <patternFill patternType="solid">
          <fgColor indexed="14"/>
          <bgColor indexed="15"/>
        </patternFill>
      </fill>
    </dxf>
  </dxfs>
  <tableStyles count="0"/>
  <colors>
    <indexedColors>
      <rgbColor rgb="FF000000"/>
      <rgbColor rgb="FFFFFFFF"/>
      <rgbColor rgb="FFFF0000"/>
      <rgbColor rgb="FF00FF00"/>
      <rgbColor rgb="FF0000FF"/>
      <rgbColor rgb="FFFFFF00"/>
      <rgbColor rgb="FFFF00FF"/>
      <rgbColor rgb="FF00FFFF"/>
      <rgbColor rgb="FF000000"/>
      <rgbColor rgb="015E88B1"/>
      <rgbColor rgb="01EEF3F4"/>
      <rgbColor rgb="FF0000FF"/>
      <rgbColor rgb="FFBDC0BF"/>
      <rgbColor rgb="FFAAAAAA"/>
      <rgbColor rgb="00000000"/>
      <rgbColor rgb="E5FF9781"/>
      <rgbColor rgb="E5AFE489"/>
      <rgbColor rgb="FFFF9781"/>
      <rgbColor rgb="FFFF2C21"/>
      <rgbColor rgb="FFDBDBDB"/>
      <rgbColor rgb="E5FFFC98"/>
      <rgbColor rgb="FFFFFAB6"/>
      <rgbColor rgb="FFF4F4F4"/>
      <rgbColor rgb="FFFF9D98"/>
      <rgbColor rgb="FFFFF9BE"/>
      <rgbColor rgb="FF515151"/>
      <rgbColor rgb="FF3F3F3F"/>
      <rgbColor rgb="FF808080"/>
      <rgbColor rgb="FFFFC071"/>
      <rgbColor rgb="FF9CE159"/>
      <rgbColor rgb="FFFF9E96"/>
      <rgbColor rgb="FFBFBFBF"/>
      <rgbColor rgb="FFFEFEFE"/>
      <rgbColor rgb="FFB8B8B8"/>
      <rgbColor rgb="FF51A7F9"/>
      <rgbColor rgb="FF0264C0"/>
      <rgbColor rgb="FF6FBF40"/>
      <rgbColor rgb="FF00872A"/>
      <rgbColor rgb="FFFBE02B"/>
      <rgbColor rgb="FFBD9A1A"/>
      <rgbColor rgb="FFCCFFCC"/>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99"/>
      <color rgb="FF66FFCC"/>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205"/>
  <sheetViews>
    <sheetView tabSelected="1" topLeftCell="A10" zoomScale="80" zoomScaleNormal="80" workbookViewId="0">
      <selection activeCell="E12" sqref="E12"/>
    </sheetView>
  </sheetViews>
  <sheetFormatPr defaultColWidth="11.69921875" defaultRowHeight="16.5" x14ac:dyDescent="0.3"/>
  <cols>
    <col min="1" max="1" width="7.5" style="32" customWidth="1"/>
    <col min="2" max="2" width="24.5" style="32" customWidth="1"/>
    <col min="3" max="3" width="16.09765625" style="32" customWidth="1"/>
    <col min="4" max="5" width="14.296875" style="32" customWidth="1"/>
    <col min="6" max="6" width="5.19921875" style="32" customWidth="1"/>
    <col min="7" max="7" width="14.796875" style="32" customWidth="1"/>
    <col min="8" max="8" width="6.69921875" style="52" customWidth="1"/>
    <col min="9" max="9" width="34.5" style="32" customWidth="1"/>
    <col min="10" max="10" width="15.69921875" style="32" customWidth="1"/>
    <col min="11" max="11" width="17.296875" style="32" customWidth="1"/>
    <col min="12" max="12" width="9.19921875" style="32" customWidth="1"/>
    <col min="13" max="13" width="10.296875" style="32" customWidth="1"/>
    <col min="14" max="14" width="11.5" style="32" customWidth="1"/>
    <col min="15" max="15" width="12" style="32" customWidth="1"/>
    <col min="16" max="23" width="11.69921875" style="52"/>
    <col min="24" max="24" width="17" style="52" customWidth="1"/>
    <col min="25" max="25" width="15.09765625" style="52" customWidth="1"/>
    <col min="26" max="16384" width="11.69921875" style="52"/>
  </cols>
  <sheetData>
    <row r="1" spans="1:27" ht="33" x14ac:dyDescent="0.3">
      <c r="A1" s="44" t="s">
        <v>0</v>
      </c>
      <c r="B1" s="44" t="s">
        <v>1</v>
      </c>
      <c r="C1" s="44" t="s">
        <v>842</v>
      </c>
      <c r="D1" s="44" t="s">
        <v>843</v>
      </c>
      <c r="E1" s="44" t="s">
        <v>2</v>
      </c>
      <c r="F1" s="44" t="s">
        <v>3</v>
      </c>
      <c r="G1" s="44" t="s">
        <v>4</v>
      </c>
      <c r="H1" s="44" t="s">
        <v>5</v>
      </c>
      <c r="I1" s="44" t="s">
        <v>6</v>
      </c>
      <c r="J1" s="44" t="s">
        <v>7</v>
      </c>
      <c r="K1" s="44" t="s">
        <v>8</v>
      </c>
      <c r="L1" s="37" t="s">
        <v>9</v>
      </c>
      <c r="M1" s="37" t="s">
        <v>10</v>
      </c>
      <c r="N1" s="37" t="s">
        <v>11</v>
      </c>
      <c r="O1" s="37" t="s">
        <v>12</v>
      </c>
      <c r="P1" s="37" t="s">
        <v>889</v>
      </c>
      <c r="Q1" s="37" t="s">
        <v>890</v>
      </c>
      <c r="R1" s="37" t="s">
        <v>844</v>
      </c>
      <c r="S1" s="37" t="s">
        <v>13</v>
      </c>
      <c r="T1" s="37" t="s">
        <v>14</v>
      </c>
      <c r="U1" s="37" t="s">
        <v>15</v>
      </c>
      <c r="V1" s="37" t="s">
        <v>16</v>
      </c>
      <c r="W1" s="37" t="s">
        <v>17</v>
      </c>
      <c r="X1" s="37" t="s">
        <v>18</v>
      </c>
      <c r="Y1" s="37" t="s">
        <v>19</v>
      </c>
      <c r="Z1" s="52" t="s">
        <v>1065</v>
      </c>
      <c r="AA1" s="52" t="s">
        <v>1066</v>
      </c>
    </row>
    <row r="2" spans="1:27" ht="115.5" x14ac:dyDescent="0.3">
      <c r="A2" s="32">
        <v>1042</v>
      </c>
      <c r="B2" s="32" t="s">
        <v>839</v>
      </c>
      <c r="C2" s="32" t="s">
        <v>833</v>
      </c>
      <c r="D2" s="32" t="s">
        <v>86</v>
      </c>
      <c r="E2" s="32" t="s">
        <v>811</v>
      </c>
      <c r="F2" s="32" t="s">
        <v>22</v>
      </c>
      <c r="G2" s="32" t="s">
        <v>812</v>
      </c>
      <c r="I2" s="32" t="s">
        <v>840</v>
      </c>
      <c r="J2" s="32" t="s">
        <v>832</v>
      </c>
      <c r="K2" s="32" t="s">
        <v>24</v>
      </c>
      <c r="L2" s="36"/>
      <c r="M2" s="36"/>
      <c r="N2" s="35">
        <v>20</v>
      </c>
      <c r="O2" s="40">
        <v>1</v>
      </c>
      <c r="P2" s="35">
        <f>COUNTIF('IPAC15 speakers'!$A$1:$A$52,C2)</f>
        <v>0</v>
      </c>
      <c r="Q2" s="35">
        <f>COUNTIF('SRF15 speakers'!$A$3:$A$65,C2)</f>
        <v>0</v>
      </c>
      <c r="R2" s="35">
        <f>COUNTIF('LINAC14 speakers'!$C$3:$C$54,C2)</f>
        <v>0</v>
      </c>
      <c r="S2" s="35">
        <f>COUNTIF('LINAC12 speakers'!$C3:$C53,D2)</f>
        <v>0</v>
      </c>
      <c r="T2" s="35">
        <f t="shared" ref="T2:T11" si="0">IF(OR(R2&gt;0,S2&gt;0,Q2&gt;0,P2&gt;0),C2,0)</f>
        <v>0</v>
      </c>
      <c r="U2" s="36" t="str">
        <f t="shared" ref="U2:U49" si="1">IF(O2=1,F2)</f>
        <v>USA</v>
      </c>
      <c r="V2" s="36" t="str">
        <f t="shared" ref="V2:V11" si="2">IF(O2=1,E2)</f>
        <v>Fermilab (FNAL)</v>
      </c>
      <c r="W2" s="36" t="str">
        <f t="shared" ref="W2:W11" si="3">IF(O2=1,E2)</f>
        <v>Fermilab (FNAL)</v>
      </c>
      <c r="X2" s="36" t="str">
        <f t="shared" ref="X2:X11" si="4">IF(O2=1,J2)</f>
        <v>3 Technology</v>
      </c>
      <c r="Y2" s="36" t="str">
        <f t="shared" ref="Y2:Y11" si="5">IF(O2=1,K2)</f>
        <v>3A Superconducting RF</v>
      </c>
    </row>
    <row r="3" spans="1:27" ht="148.5" x14ac:dyDescent="0.3">
      <c r="A3" s="32">
        <v>1046</v>
      </c>
      <c r="B3" s="32" t="s">
        <v>809</v>
      </c>
      <c r="C3" s="32" t="s">
        <v>810</v>
      </c>
      <c r="D3" s="32" t="s">
        <v>659</v>
      </c>
      <c r="E3" s="32" t="s">
        <v>811</v>
      </c>
      <c r="F3" s="32" t="s">
        <v>22</v>
      </c>
      <c r="G3" s="32" t="s">
        <v>812</v>
      </c>
      <c r="I3" s="32" t="s">
        <v>813</v>
      </c>
      <c r="J3" s="32" t="s">
        <v>805</v>
      </c>
      <c r="K3" s="32" t="s">
        <v>98</v>
      </c>
      <c r="L3" s="36"/>
      <c r="M3" s="36"/>
      <c r="N3" s="35">
        <v>20</v>
      </c>
      <c r="O3" s="40">
        <v>1</v>
      </c>
      <c r="P3" s="35">
        <f>COUNTIF('IPAC15 speakers'!$A$1:$A$52,C3)</f>
        <v>0</v>
      </c>
      <c r="Q3" s="35">
        <f>COUNTIF('SRF15 speakers'!$A$3:$A$65,C3)</f>
        <v>0</v>
      </c>
      <c r="R3" s="35">
        <f>COUNTIF('LINAC14 speakers'!$C$3:$C$54,C3)</f>
        <v>0</v>
      </c>
      <c r="S3" s="35">
        <f>COUNTIF('LINAC12 speakers'!$C4:$C54,D3)</f>
        <v>0</v>
      </c>
      <c r="T3" s="35">
        <f t="shared" si="0"/>
        <v>0</v>
      </c>
      <c r="U3" s="36" t="str">
        <f t="shared" si="1"/>
        <v>USA</v>
      </c>
      <c r="V3" s="36" t="str">
        <f t="shared" si="2"/>
        <v>Fermilab (FNAL)</v>
      </c>
      <c r="W3" s="36" t="str">
        <f t="shared" si="3"/>
        <v>Fermilab (FNAL)</v>
      </c>
      <c r="X3" s="36" t="str">
        <f t="shared" si="4"/>
        <v>1 Electron Accelerators and Applications</v>
      </c>
      <c r="Y3" s="36" t="str">
        <f t="shared" si="5"/>
        <v>1A Electron Linac Projects</v>
      </c>
    </row>
    <row r="4" spans="1:27" ht="214.5" x14ac:dyDescent="0.3">
      <c r="A4" s="32">
        <v>1047</v>
      </c>
      <c r="B4" s="32" t="s">
        <v>1068</v>
      </c>
      <c r="C4" s="32" t="s">
        <v>806</v>
      </c>
      <c r="D4" s="32" t="s">
        <v>1111</v>
      </c>
      <c r="E4" s="32" t="s">
        <v>947</v>
      </c>
      <c r="F4" s="32" t="s">
        <v>33</v>
      </c>
      <c r="G4" s="32" t="s">
        <v>70</v>
      </c>
      <c r="I4" s="32" t="s">
        <v>807</v>
      </c>
      <c r="J4" s="32" t="s">
        <v>808</v>
      </c>
      <c r="K4" s="32" t="s">
        <v>32</v>
      </c>
      <c r="L4" s="36"/>
      <c r="M4" s="36"/>
      <c r="N4" s="35">
        <v>20</v>
      </c>
      <c r="O4" s="40">
        <v>1</v>
      </c>
      <c r="P4" s="35">
        <f>COUNTIF('IPAC15 speakers'!$A$1:$A$52,C4)</f>
        <v>0</v>
      </c>
      <c r="Q4" s="35">
        <f>COUNTIF('SRF15 speakers'!$A$3:$A$65,C4)</f>
        <v>0</v>
      </c>
      <c r="R4" s="35">
        <f>COUNTIF('LINAC14 speakers'!$C$3:$C$54,C4)</f>
        <v>0</v>
      </c>
      <c r="S4" s="35">
        <f>COUNTIF('LINAC12 speakers'!$C5:$C55,D4)</f>
        <v>0</v>
      </c>
      <c r="T4" s="35">
        <f t="shared" si="0"/>
        <v>0</v>
      </c>
      <c r="U4" s="35" t="str">
        <f t="shared" si="1"/>
        <v>D</v>
      </c>
      <c r="V4" s="36" t="str">
        <f t="shared" si="2"/>
        <v>GSI</v>
      </c>
      <c r="W4" s="35" t="str">
        <f t="shared" si="3"/>
        <v>GSI</v>
      </c>
      <c r="X4" s="35" t="str">
        <f t="shared" si="4"/>
        <v>4 Beam Dynamics, Extreme Beams, Sources and Beam Related Technology</v>
      </c>
      <c r="Y4" s="35" t="str">
        <f t="shared" si="5"/>
        <v>4A Beam Dynamics, Beam Simulations, Beam Transport</v>
      </c>
    </row>
    <row r="5" spans="1:27" ht="280.5" x14ac:dyDescent="0.3">
      <c r="A5" s="32">
        <v>1062</v>
      </c>
      <c r="B5" s="32" t="s">
        <v>825</v>
      </c>
      <c r="C5" s="32" t="s">
        <v>826</v>
      </c>
      <c r="D5" s="32" t="s">
        <v>1081</v>
      </c>
      <c r="E5" s="32" t="s">
        <v>811</v>
      </c>
      <c r="F5" s="32" t="s">
        <v>22</v>
      </c>
      <c r="G5" s="32" t="s">
        <v>814</v>
      </c>
      <c r="I5" s="32" t="s">
        <v>827</v>
      </c>
      <c r="J5" s="32" t="s">
        <v>820</v>
      </c>
      <c r="K5" s="32" t="s">
        <v>30</v>
      </c>
      <c r="L5" s="36"/>
      <c r="M5" s="36"/>
      <c r="N5" s="35">
        <v>20</v>
      </c>
      <c r="O5" s="40">
        <v>1</v>
      </c>
      <c r="P5" s="35">
        <f>COUNTIF('IPAC15 speakers'!$A$1:$A$52,C5)</f>
        <v>0</v>
      </c>
      <c r="Q5" s="35">
        <f>COUNTIF('SRF15 speakers'!$A$3:$A$65,C5)</f>
        <v>0</v>
      </c>
      <c r="R5" s="35">
        <f>COUNTIF('LINAC14 speakers'!$C$3:$C$54,C5)</f>
        <v>0</v>
      </c>
      <c r="S5" s="35">
        <f>COUNTIF('LINAC12 speakers'!$C6:$C56,D5)</f>
        <v>0</v>
      </c>
      <c r="T5" s="35">
        <f t="shared" si="0"/>
        <v>0</v>
      </c>
      <c r="U5" s="36" t="str">
        <f t="shared" si="1"/>
        <v>USA</v>
      </c>
      <c r="V5" s="36" t="str">
        <f t="shared" si="2"/>
        <v>Fermilab (FNAL)</v>
      </c>
      <c r="W5" s="36" t="str">
        <f t="shared" si="3"/>
        <v>Fermilab (FNAL)</v>
      </c>
      <c r="X5" s="36" t="str">
        <f t="shared" si="4"/>
        <v>2 Proton and Ion Accelerators and Applications</v>
      </c>
      <c r="Y5" s="36" t="str">
        <f t="shared" si="5"/>
        <v>2A Proton Linac Projects</v>
      </c>
    </row>
    <row r="6" spans="1:27" ht="297" x14ac:dyDescent="0.3">
      <c r="A6" s="32">
        <v>1081</v>
      </c>
      <c r="B6" s="32" t="s">
        <v>1101</v>
      </c>
      <c r="C6" s="32" t="s">
        <v>821</v>
      </c>
      <c r="D6" s="32" t="s">
        <v>1102</v>
      </c>
      <c r="E6" s="32" t="s">
        <v>811</v>
      </c>
      <c r="F6" s="32" t="s">
        <v>22</v>
      </c>
      <c r="G6" s="32" t="s">
        <v>814</v>
      </c>
      <c r="I6" s="32" t="s">
        <v>1103</v>
      </c>
      <c r="J6" s="32" t="s">
        <v>820</v>
      </c>
      <c r="K6" s="32" t="s">
        <v>30</v>
      </c>
      <c r="L6" s="36"/>
      <c r="M6" s="36"/>
      <c r="N6" s="35">
        <v>20</v>
      </c>
      <c r="O6" s="40">
        <v>1</v>
      </c>
      <c r="P6" s="35">
        <f>COUNTIF('IPAC15 speakers'!$A$1:$A$52,C6)</f>
        <v>0</v>
      </c>
      <c r="Q6" s="35">
        <f>COUNTIF('SRF15 speakers'!$A$3:$A$65,C6)</f>
        <v>0</v>
      </c>
      <c r="R6" s="35">
        <f>COUNTIF('LINAC14 speakers'!$C$3:$C$54,C6)</f>
        <v>0</v>
      </c>
      <c r="S6" s="35">
        <f>COUNTIF('LINAC12 speakers'!$C7:$C57,D6)</f>
        <v>0</v>
      </c>
      <c r="T6" s="35">
        <f t="shared" si="0"/>
        <v>0</v>
      </c>
      <c r="U6" s="36" t="str">
        <f t="shared" si="1"/>
        <v>USA</v>
      </c>
      <c r="V6" s="36" t="str">
        <f t="shared" si="2"/>
        <v>Fermilab (FNAL)</v>
      </c>
      <c r="W6" s="36" t="str">
        <f t="shared" si="3"/>
        <v>Fermilab (FNAL)</v>
      </c>
      <c r="X6" s="36" t="str">
        <f t="shared" si="4"/>
        <v>2 Proton and Ion Accelerators and Applications</v>
      </c>
      <c r="Y6" s="36" t="str">
        <f t="shared" si="5"/>
        <v>2A Proton Linac Projects</v>
      </c>
    </row>
    <row r="7" spans="1:27" ht="247.5" x14ac:dyDescent="0.3">
      <c r="A7" s="32">
        <v>1082</v>
      </c>
      <c r="B7" s="32" t="s">
        <v>835</v>
      </c>
      <c r="C7" s="32" t="s">
        <v>834</v>
      </c>
      <c r="D7" s="32" t="s">
        <v>1093</v>
      </c>
      <c r="E7" s="32" t="s">
        <v>811</v>
      </c>
      <c r="F7" s="32" t="s">
        <v>22</v>
      </c>
      <c r="G7" s="32" t="s">
        <v>814</v>
      </c>
      <c r="I7" s="32" t="s">
        <v>836</v>
      </c>
      <c r="J7" s="32" t="s">
        <v>832</v>
      </c>
      <c r="K7" s="32" t="s">
        <v>24</v>
      </c>
      <c r="L7" s="36"/>
      <c r="M7" s="36"/>
      <c r="N7" s="35">
        <v>20</v>
      </c>
      <c r="O7" s="40">
        <v>1</v>
      </c>
      <c r="P7" s="35">
        <f>COUNTIF('IPAC15 speakers'!$A$1:$A$52,C7)</f>
        <v>0</v>
      </c>
      <c r="Q7" s="35">
        <f>COUNTIF('SRF15 speakers'!$A$3:$A$65,C7)</f>
        <v>0</v>
      </c>
      <c r="R7" s="35">
        <f>COUNTIF('LINAC14 speakers'!$C$3:$C$54,C7)</f>
        <v>0</v>
      </c>
      <c r="S7" s="35">
        <f>COUNTIF('LINAC12 speakers'!$C8:$C58,D7)</f>
        <v>0</v>
      </c>
      <c r="T7" s="35">
        <f t="shared" si="0"/>
        <v>0</v>
      </c>
      <c r="U7" s="36" t="str">
        <f t="shared" si="1"/>
        <v>USA</v>
      </c>
      <c r="V7" s="36" t="str">
        <f t="shared" si="2"/>
        <v>Fermilab (FNAL)</v>
      </c>
      <c r="W7" s="36" t="str">
        <f t="shared" si="3"/>
        <v>Fermilab (FNAL)</v>
      </c>
      <c r="X7" s="36" t="str">
        <f t="shared" si="4"/>
        <v>3 Technology</v>
      </c>
      <c r="Y7" s="36" t="str">
        <f t="shared" si="5"/>
        <v>3A Superconducting RF</v>
      </c>
    </row>
    <row r="8" spans="1:27" ht="165" x14ac:dyDescent="0.3">
      <c r="A8" s="32">
        <v>1101</v>
      </c>
      <c r="B8" s="32" t="s">
        <v>1043</v>
      </c>
      <c r="C8" s="32" t="s">
        <v>337</v>
      </c>
      <c r="D8" s="32" t="s">
        <v>1082</v>
      </c>
      <c r="E8" s="32" t="s">
        <v>830</v>
      </c>
      <c r="F8" s="32" t="s">
        <v>48</v>
      </c>
      <c r="G8" s="32" t="s">
        <v>90</v>
      </c>
      <c r="I8" s="32" t="s">
        <v>831</v>
      </c>
      <c r="J8" s="32" t="s">
        <v>820</v>
      </c>
      <c r="K8" s="32" t="s">
        <v>38</v>
      </c>
      <c r="L8" s="36"/>
      <c r="M8" s="36"/>
      <c r="N8" s="35">
        <v>20</v>
      </c>
      <c r="O8" s="40">
        <v>1</v>
      </c>
      <c r="P8" s="35">
        <f>COUNTIF('IPAC15 speakers'!$A$1:$A$52,C8)</f>
        <v>0</v>
      </c>
      <c r="Q8" s="35">
        <f>COUNTIF('SRF15 speakers'!$A$3:$A$65,C8)</f>
        <v>0</v>
      </c>
      <c r="R8" s="35">
        <f>COUNTIF('LINAC14 speakers'!$C$3:$C$54,C8)</f>
        <v>0</v>
      </c>
      <c r="S8" s="35">
        <f>COUNTIF('LINAC12 speakers'!$C9:$C59,D8)</f>
        <v>0</v>
      </c>
      <c r="T8" s="35">
        <f t="shared" si="0"/>
        <v>0</v>
      </c>
      <c r="U8" s="36" t="str">
        <f t="shared" si="1"/>
        <v>F</v>
      </c>
      <c r="V8" s="36" t="str">
        <f t="shared" si="2"/>
        <v>Grand Accélérateur Nat. d'Ions Lourds (GANIL)</v>
      </c>
      <c r="W8" s="36" t="str">
        <f t="shared" si="3"/>
        <v>Grand Accélérateur Nat. d'Ions Lourds (GANIL)</v>
      </c>
      <c r="X8" s="36" t="str">
        <f t="shared" si="4"/>
        <v>2 Proton and Ion Accelerators and Applications</v>
      </c>
      <c r="Y8" s="36" t="str">
        <f t="shared" si="5"/>
        <v>2C RFQs</v>
      </c>
    </row>
    <row r="9" spans="1:27" ht="363" x14ac:dyDescent="0.3">
      <c r="A9" s="32">
        <v>1122</v>
      </c>
      <c r="B9" s="32" t="s">
        <v>816</v>
      </c>
      <c r="C9" s="32" t="s">
        <v>817</v>
      </c>
      <c r="D9" s="32" t="s">
        <v>143</v>
      </c>
      <c r="E9" s="32" t="s">
        <v>27</v>
      </c>
      <c r="F9" s="32" t="s">
        <v>22</v>
      </c>
      <c r="G9" s="32" t="s">
        <v>818</v>
      </c>
      <c r="I9" s="32" t="s">
        <v>819</v>
      </c>
      <c r="J9" s="32" t="s">
        <v>805</v>
      </c>
      <c r="K9" s="32" t="s">
        <v>55</v>
      </c>
      <c r="L9" s="36"/>
      <c r="M9" s="36"/>
      <c r="N9" s="35">
        <v>20</v>
      </c>
      <c r="O9" s="40">
        <v>1</v>
      </c>
      <c r="P9" s="35">
        <f>COUNTIF('IPAC15 speakers'!$A$1:$A$52,C9)</f>
        <v>0</v>
      </c>
      <c r="Q9" s="35">
        <f>COUNTIF('SRF15 speakers'!$A$3:$A$65,C9)</f>
        <v>0</v>
      </c>
      <c r="R9" s="35">
        <f>COUNTIF('LINAC14 speakers'!$C$3:$C$54,C9)</f>
        <v>0</v>
      </c>
      <c r="S9" s="35">
        <f>COUNTIF('LINAC12 speakers'!$C10:$C60,D9)</f>
        <v>0</v>
      </c>
      <c r="T9" s="35">
        <f t="shared" si="0"/>
        <v>0</v>
      </c>
      <c r="U9" s="36" t="str">
        <f t="shared" si="1"/>
        <v>USA</v>
      </c>
      <c r="V9" s="36" t="str">
        <f t="shared" si="2"/>
        <v>Brookhaven National Laboratory (BNL)</v>
      </c>
      <c r="W9" s="36" t="str">
        <f t="shared" si="3"/>
        <v>Brookhaven National Laboratory (BNL)</v>
      </c>
      <c r="X9" s="36" t="str">
        <f t="shared" si="4"/>
        <v>1 Electron Accelerators and Applications</v>
      </c>
      <c r="Y9" s="36" t="str">
        <f t="shared" si="5"/>
        <v>1B Energy Recovery Linacs</v>
      </c>
    </row>
    <row r="10" spans="1:27" ht="148.5" x14ac:dyDescent="0.3">
      <c r="A10" s="32">
        <v>1163</v>
      </c>
      <c r="B10" s="32" t="s">
        <v>822</v>
      </c>
      <c r="C10" s="32" t="s">
        <v>823</v>
      </c>
      <c r="D10" s="32" t="s">
        <v>1094</v>
      </c>
      <c r="E10" s="32" t="s">
        <v>21</v>
      </c>
      <c r="F10" s="32" t="s">
        <v>22</v>
      </c>
      <c r="G10" s="32" t="s">
        <v>25</v>
      </c>
      <c r="I10" s="32" t="s">
        <v>824</v>
      </c>
      <c r="J10" s="32" t="s">
        <v>832</v>
      </c>
      <c r="K10" s="45" t="s">
        <v>1044</v>
      </c>
      <c r="L10" s="36"/>
      <c r="M10" s="36"/>
      <c r="N10" s="35">
        <v>20</v>
      </c>
      <c r="O10" s="40">
        <v>1</v>
      </c>
      <c r="P10" s="35">
        <f>COUNTIF('IPAC15 speakers'!$A$1:$A$52,C10)</f>
        <v>0</v>
      </c>
      <c r="Q10" s="35">
        <f>COUNTIF('SRF15 speakers'!$A$3:$A$65,C10)</f>
        <v>0</v>
      </c>
      <c r="R10" s="35">
        <f>COUNTIF('LINAC14 speakers'!$C$3:$C$54,C10)</f>
        <v>0</v>
      </c>
      <c r="S10" s="35">
        <f>COUNTIF('LINAC12 speakers'!$C11:$C61,D10)</f>
        <v>0</v>
      </c>
      <c r="T10" s="35">
        <f t="shared" si="0"/>
        <v>0</v>
      </c>
      <c r="U10" s="36" t="str">
        <f t="shared" si="1"/>
        <v>USA</v>
      </c>
      <c r="V10" s="36" t="str">
        <f t="shared" si="2"/>
        <v>Argonne National Laboratory (ANL)</v>
      </c>
      <c r="W10" s="36" t="str">
        <f t="shared" si="3"/>
        <v>Argonne National Laboratory (ANL)</v>
      </c>
      <c r="X10" s="36" t="str">
        <f t="shared" si="4"/>
        <v>3 Technology</v>
      </c>
      <c r="Y10" s="36" t="str">
        <f t="shared" si="5"/>
        <v>3E Cryomodules and cryogenics</v>
      </c>
    </row>
    <row r="11" spans="1:27" ht="181.5" x14ac:dyDescent="0.3">
      <c r="A11" s="32">
        <v>1181</v>
      </c>
      <c r="B11" s="32" t="s">
        <v>837</v>
      </c>
      <c r="C11" s="32" t="s">
        <v>646</v>
      </c>
      <c r="E11" s="32" t="s">
        <v>136</v>
      </c>
      <c r="F11" s="32" t="s">
        <v>22</v>
      </c>
      <c r="G11" s="32" t="s">
        <v>114</v>
      </c>
      <c r="I11" s="32" t="s">
        <v>838</v>
      </c>
      <c r="J11" s="32" t="s">
        <v>832</v>
      </c>
      <c r="K11" s="32" t="s">
        <v>24</v>
      </c>
      <c r="L11" s="36"/>
      <c r="M11" s="36"/>
      <c r="N11" s="35">
        <v>20</v>
      </c>
      <c r="O11" s="40">
        <v>1</v>
      </c>
      <c r="P11" s="35">
        <f>COUNTIF('IPAC15 speakers'!$A$1:$A$52,C11)</f>
        <v>0</v>
      </c>
      <c r="Q11" s="35">
        <f>COUNTIF('SRF15 speakers'!$A$3:$A$65,C11)</f>
        <v>1</v>
      </c>
      <c r="R11" s="35">
        <f>COUNTIF('LINAC14 speakers'!$C$3:$C$54,C11)</f>
        <v>0</v>
      </c>
      <c r="S11" s="35">
        <f>COUNTIF('LINAC12 speakers'!$C12:$C62,D11)</f>
        <v>0</v>
      </c>
      <c r="T11" s="35" t="str">
        <f t="shared" si="0"/>
        <v>Marc Doleans</v>
      </c>
      <c r="U11" s="36" t="str">
        <f t="shared" si="1"/>
        <v>USA</v>
      </c>
      <c r="V11" s="36" t="str">
        <f t="shared" si="2"/>
        <v>Oak Ridge National Laboratory (ORNL)</v>
      </c>
      <c r="W11" s="36" t="str">
        <f t="shared" si="3"/>
        <v>Oak Ridge National Laboratory (ORNL)</v>
      </c>
      <c r="X11" s="36" t="str">
        <f t="shared" si="4"/>
        <v>3 Technology</v>
      </c>
      <c r="Y11" s="36" t="str">
        <f t="shared" si="5"/>
        <v>3A Superconducting RF</v>
      </c>
    </row>
    <row r="12" spans="1:27" ht="165" x14ac:dyDescent="0.3">
      <c r="A12" s="32">
        <v>1295</v>
      </c>
      <c r="B12" s="32" t="s">
        <v>1045</v>
      </c>
      <c r="C12" s="32" t="s">
        <v>93</v>
      </c>
      <c r="D12" s="32" t="s">
        <v>1083</v>
      </c>
      <c r="E12" s="32" t="s">
        <v>947</v>
      </c>
      <c r="F12" s="32" t="s">
        <v>33</v>
      </c>
      <c r="G12" s="32" t="s">
        <v>829</v>
      </c>
      <c r="I12" s="32" t="s">
        <v>1046</v>
      </c>
      <c r="J12" s="32" t="s">
        <v>820</v>
      </c>
      <c r="K12" s="32" t="s">
        <v>26</v>
      </c>
      <c r="L12" s="36"/>
      <c r="M12" s="36"/>
      <c r="N12" s="35">
        <v>20</v>
      </c>
      <c r="O12" s="40">
        <v>1</v>
      </c>
      <c r="P12" s="35">
        <f>COUNTIF('IPAC15 speakers'!$A$1:$A$52,C12)</f>
        <v>0</v>
      </c>
      <c r="Q12" s="35">
        <f>COUNTIF('SRF15 speakers'!$A$3:$A$65,C12)</f>
        <v>0</v>
      </c>
      <c r="R12" s="35">
        <f>COUNTIF('LINAC14 speakers'!$C$3:$C$54,C12)</f>
        <v>0</v>
      </c>
      <c r="S12" s="35">
        <f>COUNTIF('LINAC12 speakers'!$C15:$C65,D12)</f>
        <v>0</v>
      </c>
      <c r="T12" s="35">
        <f t="shared" ref="T12:T27" si="6">IF(OR(R12&gt;0,S12&gt;0,Q12&gt;0,P12&gt;0),C12,0)</f>
        <v>0</v>
      </c>
      <c r="U12" s="36" t="str">
        <f t="shared" si="1"/>
        <v>D</v>
      </c>
      <c r="V12" s="35" t="str">
        <f t="shared" ref="V12:V49" si="7">IF(O12=1,E12)</f>
        <v>GSI</v>
      </c>
      <c r="W12" s="35" t="str">
        <f t="shared" ref="W12:W28" si="8">IF(O12=1,E12)</f>
        <v>GSI</v>
      </c>
      <c r="X12" s="35" t="str">
        <f t="shared" ref="X12:X28" si="9">IF(O12=1,J12)</f>
        <v>2 Proton and Ion Accelerators and Applications</v>
      </c>
      <c r="Y12" s="35" t="str">
        <f t="shared" ref="Y12:Y28" si="10">IF(O12=1,K12)</f>
        <v>2B Ion Linac Projects</v>
      </c>
    </row>
    <row r="13" spans="1:27" ht="313.5" x14ac:dyDescent="0.3">
      <c r="A13" s="32">
        <v>1301</v>
      </c>
      <c r="B13" s="32" t="s">
        <v>1047</v>
      </c>
      <c r="C13" s="32" t="s">
        <v>1048</v>
      </c>
      <c r="D13" s="32" t="s">
        <v>75</v>
      </c>
      <c r="E13" s="32" t="s">
        <v>950</v>
      </c>
      <c r="F13" s="32" t="s">
        <v>71</v>
      </c>
      <c r="G13" s="32" t="s">
        <v>49</v>
      </c>
      <c r="H13" s="32" t="s">
        <v>23</v>
      </c>
      <c r="I13" s="32" t="s">
        <v>952</v>
      </c>
      <c r="J13" s="32" t="s">
        <v>820</v>
      </c>
      <c r="K13" s="32" t="s">
        <v>26</v>
      </c>
      <c r="L13" s="36"/>
      <c r="M13" s="36"/>
      <c r="N13" s="35">
        <v>20</v>
      </c>
      <c r="O13" s="40">
        <v>1</v>
      </c>
      <c r="P13" s="35">
        <f>COUNTIF('IPAC15 speakers'!$A$1:$A$52,C13)</f>
        <v>0</v>
      </c>
      <c r="Q13" s="35">
        <f>COUNTIF('SRF15 speakers'!$A$3:$A$65,C13)</f>
        <v>0</v>
      </c>
      <c r="R13" s="35">
        <f>COUNTIF('LINAC14 speakers'!$C$3:$C$54,C13)</f>
        <v>0</v>
      </c>
      <c r="S13" s="35">
        <f>COUNTIF('LINAC12 speakers'!$C16:$C66,D13)</f>
        <v>0</v>
      </c>
      <c r="T13" s="35">
        <f t="shared" si="6"/>
        <v>0</v>
      </c>
      <c r="U13" s="36" t="str">
        <f t="shared" si="1"/>
        <v>CH</v>
      </c>
      <c r="V13" s="35" t="str">
        <f t="shared" si="7"/>
        <v>CERN</v>
      </c>
      <c r="W13" s="35" t="str">
        <f t="shared" si="8"/>
        <v>CERN</v>
      </c>
      <c r="X13" s="35" t="str">
        <f t="shared" si="9"/>
        <v>2 Proton and Ion Accelerators and Applications</v>
      </c>
      <c r="Y13" s="35" t="str">
        <f t="shared" si="10"/>
        <v>2B Ion Linac Projects</v>
      </c>
    </row>
    <row r="14" spans="1:27" ht="82.5" x14ac:dyDescent="0.3">
      <c r="A14" s="32">
        <v>1302</v>
      </c>
      <c r="B14" s="32" t="s">
        <v>953</v>
      </c>
      <c r="C14" s="32" t="s">
        <v>1049</v>
      </c>
      <c r="D14" s="32" t="s">
        <v>954</v>
      </c>
      <c r="E14" s="32" t="s">
        <v>950</v>
      </c>
      <c r="F14" s="32" t="s">
        <v>71</v>
      </c>
      <c r="G14" s="32" t="s">
        <v>49</v>
      </c>
      <c r="H14" s="32" t="s">
        <v>23</v>
      </c>
      <c r="I14" s="32" t="s">
        <v>955</v>
      </c>
      <c r="J14" s="32" t="s">
        <v>820</v>
      </c>
      <c r="K14" s="32" t="s">
        <v>30</v>
      </c>
      <c r="L14" s="36"/>
      <c r="M14" s="36"/>
      <c r="N14" s="35">
        <v>20</v>
      </c>
      <c r="O14" s="40">
        <v>1</v>
      </c>
      <c r="P14" s="35">
        <f>COUNTIF('IPAC15 speakers'!$A$1:$A$52,C14)</f>
        <v>0</v>
      </c>
      <c r="Q14" s="35">
        <f>COUNTIF('SRF15 speakers'!$A$3:$A$65,C14)</f>
        <v>0</v>
      </c>
      <c r="R14" s="35">
        <f>COUNTIF('LINAC14 speakers'!$C$3:$C$54,C14)</f>
        <v>0</v>
      </c>
      <c r="S14" s="35">
        <f>COUNTIF('LINAC12 speakers'!$C17:$C67,D14)</f>
        <v>0</v>
      </c>
      <c r="T14" s="35">
        <f t="shared" si="6"/>
        <v>0</v>
      </c>
      <c r="U14" s="36" t="str">
        <f t="shared" si="1"/>
        <v>CH</v>
      </c>
      <c r="V14" s="35" t="str">
        <f t="shared" si="7"/>
        <v>CERN</v>
      </c>
      <c r="W14" s="36" t="str">
        <f t="shared" si="8"/>
        <v>CERN</v>
      </c>
      <c r="X14" s="36" t="str">
        <f t="shared" si="9"/>
        <v>2 Proton and Ion Accelerators and Applications</v>
      </c>
      <c r="Y14" s="36" t="str">
        <f t="shared" si="10"/>
        <v>2A Proton Linac Projects</v>
      </c>
    </row>
    <row r="15" spans="1:27" s="53" customFormat="1" ht="99" x14ac:dyDescent="0.3">
      <c r="A15" s="46">
        <v>1305</v>
      </c>
      <c r="B15" s="46" t="s">
        <v>956</v>
      </c>
      <c r="C15" s="46" t="s">
        <v>957</v>
      </c>
      <c r="D15" s="46" t="s">
        <v>183</v>
      </c>
      <c r="E15" s="46" t="s">
        <v>949</v>
      </c>
      <c r="F15" s="46" t="s">
        <v>33</v>
      </c>
      <c r="G15" s="46" t="s">
        <v>65</v>
      </c>
      <c r="H15" s="46" t="s">
        <v>23</v>
      </c>
      <c r="I15" s="46" t="s">
        <v>958</v>
      </c>
      <c r="J15" s="46" t="s">
        <v>805</v>
      </c>
      <c r="K15" s="46" t="s">
        <v>98</v>
      </c>
      <c r="L15" s="39"/>
      <c r="M15" s="39"/>
      <c r="N15" s="38">
        <v>30</v>
      </c>
      <c r="O15" s="38">
        <v>1</v>
      </c>
      <c r="P15" s="38">
        <f>COUNTIF('IPAC15 speakers'!$A$1:$A$52,C15)</f>
        <v>0</v>
      </c>
      <c r="Q15" s="38">
        <f>COUNTIF('SRF15 speakers'!$A$3:$A$65,C15)</f>
        <v>0</v>
      </c>
      <c r="R15" s="38">
        <f>COUNTIF('LINAC14 speakers'!$C$3:$C$54,C15)</f>
        <v>0</v>
      </c>
      <c r="S15" s="38">
        <f>COUNTIF('LINAC12 speakers'!$C19:$C69,D15)</f>
        <v>0</v>
      </c>
      <c r="T15" s="38">
        <f t="shared" si="6"/>
        <v>0</v>
      </c>
      <c r="U15" s="39" t="str">
        <f t="shared" si="1"/>
        <v>D</v>
      </c>
      <c r="V15" s="38" t="str">
        <f t="shared" si="7"/>
        <v>DESY</v>
      </c>
      <c r="W15" s="39" t="str">
        <f t="shared" si="8"/>
        <v>DESY</v>
      </c>
      <c r="X15" s="39" t="s">
        <v>845</v>
      </c>
      <c r="Y15" s="39" t="s">
        <v>73</v>
      </c>
      <c r="Z15" s="53" t="s">
        <v>1058</v>
      </c>
      <c r="AA15" s="53" t="s">
        <v>1057</v>
      </c>
    </row>
    <row r="16" spans="1:27" ht="165" x14ac:dyDescent="0.3">
      <c r="A16" s="32">
        <v>1306</v>
      </c>
      <c r="B16" s="32" t="s">
        <v>959</v>
      </c>
      <c r="C16" s="32" t="s">
        <v>960</v>
      </c>
      <c r="D16" s="32" t="s">
        <v>1095</v>
      </c>
      <c r="E16" s="32" t="s">
        <v>950</v>
      </c>
      <c r="F16" s="32" t="s">
        <v>71</v>
      </c>
      <c r="G16" s="32" t="s">
        <v>72</v>
      </c>
      <c r="H16" s="32" t="s">
        <v>23</v>
      </c>
      <c r="I16" s="32" t="s">
        <v>961</v>
      </c>
      <c r="J16" s="32" t="s">
        <v>832</v>
      </c>
      <c r="K16" s="32" t="s">
        <v>46</v>
      </c>
      <c r="L16" s="36"/>
      <c r="M16" s="36"/>
      <c r="N16" s="35">
        <v>20</v>
      </c>
      <c r="O16" s="35">
        <v>1</v>
      </c>
      <c r="P16" s="35">
        <f>COUNTIF('IPAC15 speakers'!$A$1:$A$52,C16)</f>
        <v>0</v>
      </c>
      <c r="Q16" s="35">
        <f>COUNTIF('SRF15 speakers'!$A$3:$A$65,C16)</f>
        <v>0</v>
      </c>
      <c r="R16" s="35">
        <f>COUNTIF('LINAC14 speakers'!$C$3:$C$54,C16)</f>
        <v>0</v>
      </c>
      <c r="S16" s="35">
        <f>COUNTIF('LINAC12 speakers'!$C20:$C70,D16)</f>
        <v>0</v>
      </c>
      <c r="T16" s="35">
        <f t="shared" si="6"/>
        <v>0</v>
      </c>
      <c r="U16" s="36" t="str">
        <f t="shared" si="1"/>
        <v>CH</v>
      </c>
      <c r="V16" s="35" t="str">
        <f t="shared" si="7"/>
        <v>CERN</v>
      </c>
      <c r="W16" s="35" t="str">
        <f t="shared" si="8"/>
        <v>CERN</v>
      </c>
      <c r="X16" s="35" t="str">
        <f t="shared" si="9"/>
        <v>3 Technology</v>
      </c>
      <c r="Y16" s="35" t="str">
        <f t="shared" si="10"/>
        <v>3B Room Temperature RF</v>
      </c>
    </row>
    <row r="17" spans="1:27" ht="409.5" x14ac:dyDescent="0.3">
      <c r="A17" s="32">
        <v>1311</v>
      </c>
      <c r="B17" s="32" t="s">
        <v>1073</v>
      </c>
      <c r="C17" s="32" t="s">
        <v>119</v>
      </c>
      <c r="D17" s="32" t="s">
        <v>963</v>
      </c>
      <c r="E17" s="32" t="s">
        <v>962</v>
      </c>
      <c r="F17" s="32" t="s">
        <v>44</v>
      </c>
      <c r="G17" s="32" t="s">
        <v>45</v>
      </c>
      <c r="H17" s="32" t="s">
        <v>23</v>
      </c>
      <c r="I17" s="32" t="s">
        <v>1099</v>
      </c>
      <c r="J17" s="32" t="s">
        <v>805</v>
      </c>
      <c r="K17" s="32" t="s">
        <v>117</v>
      </c>
      <c r="L17" s="36"/>
      <c r="M17" s="36"/>
      <c r="N17" s="35">
        <v>20</v>
      </c>
      <c r="O17" s="35">
        <v>1</v>
      </c>
      <c r="P17" s="35">
        <f>COUNTIF('IPAC15 speakers'!$A$1:$A$52,C17)</f>
        <v>0</v>
      </c>
      <c r="Q17" s="35">
        <f>COUNTIF('SRF15 speakers'!$A$3:$A$65,C17)</f>
        <v>0</v>
      </c>
      <c r="R17" s="35">
        <f>COUNTIF('LINAC14 speakers'!$C$3:$C$54,C17)</f>
        <v>0</v>
      </c>
      <c r="S17" s="35">
        <f>COUNTIF('LINAC12 speakers'!$C22:$C72,D17)</f>
        <v>0</v>
      </c>
      <c r="T17" s="35">
        <f t="shared" si="6"/>
        <v>0</v>
      </c>
      <c r="U17" s="36" t="str">
        <f t="shared" si="1"/>
        <v>UK</v>
      </c>
      <c r="V17" s="35" t="str">
        <f t="shared" si="7"/>
        <v>STFC/DL/ASTeC</v>
      </c>
      <c r="W17" s="36" t="str">
        <f t="shared" si="8"/>
        <v>STFC/DL/ASTeC</v>
      </c>
      <c r="X17" s="36" t="str">
        <f t="shared" si="9"/>
        <v>1 Electron Accelerators and Applications</v>
      </c>
      <c r="Y17" s="36" t="str">
        <f t="shared" si="10"/>
        <v>1F Industrial and Medical Accelerators</v>
      </c>
    </row>
    <row r="18" spans="1:27" ht="49.5" x14ac:dyDescent="0.3">
      <c r="A18" s="32">
        <v>1322</v>
      </c>
      <c r="B18" s="32" t="s">
        <v>964</v>
      </c>
      <c r="C18" s="32" t="s">
        <v>43</v>
      </c>
      <c r="D18" s="32" t="s">
        <v>1079</v>
      </c>
      <c r="E18" s="32" t="s">
        <v>135</v>
      </c>
      <c r="F18" s="32" t="s">
        <v>36</v>
      </c>
      <c r="G18" s="32" t="s">
        <v>49</v>
      </c>
      <c r="H18" s="32" t="s">
        <v>23</v>
      </c>
      <c r="I18" s="32" t="s">
        <v>965</v>
      </c>
      <c r="J18" s="32" t="s">
        <v>820</v>
      </c>
      <c r="K18" s="32" t="s">
        <v>30</v>
      </c>
      <c r="L18" s="36"/>
      <c r="M18" s="36"/>
      <c r="N18" s="35">
        <v>20</v>
      </c>
      <c r="O18" s="40">
        <v>1</v>
      </c>
      <c r="P18" s="35">
        <f>COUNTIF('IPAC15 speakers'!$A$1:$A$52,C18)</f>
        <v>0</v>
      </c>
      <c r="Q18" s="35">
        <f>COUNTIF('SRF15 speakers'!$A$3:$A$65,C18)</f>
        <v>1</v>
      </c>
      <c r="R18" s="35">
        <f>COUNTIF('LINAC14 speakers'!$C$3:$C$54,C18)</f>
        <v>0</v>
      </c>
      <c r="S18" s="35">
        <f>COUNTIF('LINAC12 speakers'!$C23:$C73,D18)</f>
        <v>0</v>
      </c>
      <c r="T18" s="35" t="str">
        <f t="shared" si="6"/>
        <v>Yuan He</v>
      </c>
      <c r="U18" s="36" t="str">
        <f t="shared" si="1"/>
        <v>PRC</v>
      </c>
      <c r="V18" s="35" t="str">
        <f t="shared" si="7"/>
        <v>Chinese Academy of Sciences (IMP)</v>
      </c>
      <c r="W18" s="36" t="str">
        <f t="shared" si="8"/>
        <v>Chinese Academy of Sciences (IMP)</v>
      </c>
      <c r="X18" s="36" t="str">
        <f t="shared" si="9"/>
        <v>2 Proton and Ion Accelerators and Applications</v>
      </c>
      <c r="Y18" s="36" t="str">
        <f t="shared" si="10"/>
        <v>2A Proton Linac Projects</v>
      </c>
    </row>
    <row r="19" spans="1:27" ht="198" x14ac:dyDescent="0.3">
      <c r="A19" s="32">
        <v>1325</v>
      </c>
      <c r="B19" s="32" t="s">
        <v>1071</v>
      </c>
      <c r="C19" s="32" t="s">
        <v>966</v>
      </c>
      <c r="E19" s="32" t="s">
        <v>54</v>
      </c>
      <c r="F19" s="32" t="s">
        <v>22</v>
      </c>
      <c r="G19" s="32" t="s">
        <v>57</v>
      </c>
      <c r="H19" s="32" t="s">
        <v>23</v>
      </c>
      <c r="I19" s="32" t="s">
        <v>967</v>
      </c>
      <c r="J19" s="32" t="s">
        <v>808</v>
      </c>
      <c r="K19" s="32" t="s">
        <v>31</v>
      </c>
      <c r="L19" s="36"/>
      <c r="M19" s="36"/>
      <c r="N19" s="35">
        <v>20</v>
      </c>
      <c r="O19" s="40">
        <v>1</v>
      </c>
      <c r="P19" s="35">
        <f>COUNTIF('IPAC15 speakers'!$A$1:$A$52,C19)</f>
        <v>0</v>
      </c>
      <c r="Q19" s="35">
        <f>COUNTIF('SRF15 speakers'!$A$3:$A$65,C19)</f>
        <v>0</v>
      </c>
      <c r="R19" s="35">
        <f>COUNTIF('LINAC14 speakers'!$C$3:$C$54,C19)</f>
        <v>0</v>
      </c>
      <c r="S19" s="35">
        <f>COUNTIF('LINAC12 speakers'!$C24:$C74,D19)</f>
        <v>0</v>
      </c>
      <c r="T19" s="35">
        <f t="shared" si="6"/>
        <v>0</v>
      </c>
      <c r="U19" s="36" t="str">
        <f t="shared" si="1"/>
        <v>USA</v>
      </c>
      <c r="V19" s="35" t="str">
        <f t="shared" si="7"/>
        <v>Cornell University</v>
      </c>
      <c r="W19" s="36" t="str">
        <f t="shared" si="8"/>
        <v>Cornell University</v>
      </c>
      <c r="X19" s="36" t="str">
        <f t="shared" si="9"/>
        <v>4 Beam Dynamics, Extreme Beams, Sources and Beam Related Technology</v>
      </c>
      <c r="Y19" s="36" t="str">
        <f t="shared" si="10"/>
        <v>4B Electron and Ion Sources, Guns, Photo Injectors, Charge Breeders</v>
      </c>
    </row>
    <row r="20" spans="1:27" ht="115.5" x14ac:dyDescent="0.3">
      <c r="A20" s="32">
        <v>1343</v>
      </c>
      <c r="B20" s="32" t="s">
        <v>969</v>
      </c>
      <c r="C20" s="32" t="s">
        <v>132</v>
      </c>
      <c r="D20" s="32" t="s">
        <v>1110</v>
      </c>
      <c r="E20" s="32" t="s">
        <v>131</v>
      </c>
      <c r="F20" s="32" t="s">
        <v>36</v>
      </c>
      <c r="G20" s="32" t="s">
        <v>968</v>
      </c>
      <c r="H20" s="32" t="s">
        <v>23</v>
      </c>
      <c r="I20" s="32" t="s">
        <v>970</v>
      </c>
      <c r="J20" s="32" t="s">
        <v>805</v>
      </c>
      <c r="K20" s="32" t="s">
        <v>98</v>
      </c>
      <c r="L20" s="36"/>
      <c r="M20" s="36"/>
      <c r="N20" s="35">
        <v>20</v>
      </c>
      <c r="O20" s="40">
        <v>1</v>
      </c>
      <c r="P20" s="35">
        <f>COUNTIF('IPAC15 speakers'!$A$1:$A$52,C20)</f>
        <v>0</v>
      </c>
      <c r="Q20" s="35">
        <f>COUNTIF('SRF15 speakers'!$A$3:$A$65,C20)</f>
        <v>0</v>
      </c>
      <c r="R20" s="35">
        <f>COUNTIF('LINAC14 speakers'!$C$3:$C$54,C20)</f>
        <v>0</v>
      </c>
      <c r="S20" s="35">
        <f>COUNTIF('LINAC12 speakers'!$C25:$C75,D20)</f>
        <v>0</v>
      </c>
      <c r="T20" s="35">
        <f t="shared" si="6"/>
        <v>0</v>
      </c>
      <c r="U20" s="36" t="str">
        <f t="shared" si="1"/>
        <v>PRC</v>
      </c>
      <c r="V20" s="35" t="str">
        <f t="shared" si="7"/>
        <v>Tsinghua University in Beijing (TUB) Accelerator Laboratory Department of Engineering Physics</v>
      </c>
      <c r="W20" s="36" t="str">
        <f t="shared" si="8"/>
        <v>Tsinghua University in Beijing (TUB) Accelerator Laboratory Department of Engineering Physics</v>
      </c>
      <c r="X20" s="36" t="str">
        <f t="shared" si="9"/>
        <v>1 Electron Accelerators and Applications</v>
      </c>
      <c r="Y20" s="36" t="str">
        <f t="shared" si="10"/>
        <v>1A Electron Linac Projects</v>
      </c>
    </row>
    <row r="21" spans="1:27" ht="165" x14ac:dyDescent="0.3">
      <c r="A21" s="32">
        <v>1344</v>
      </c>
      <c r="B21" s="32" t="s">
        <v>1069</v>
      </c>
      <c r="C21" s="32" t="s">
        <v>971</v>
      </c>
      <c r="E21" s="32" t="s">
        <v>135</v>
      </c>
      <c r="F21" s="32" t="s">
        <v>36</v>
      </c>
      <c r="G21" s="32" t="s">
        <v>968</v>
      </c>
      <c r="H21" s="32" t="s">
        <v>23</v>
      </c>
      <c r="I21" s="32" t="s">
        <v>972</v>
      </c>
      <c r="J21" s="32" t="s">
        <v>808</v>
      </c>
      <c r="K21" s="32" t="s">
        <v>31</v>
      </c>
      <c r="L21" s="36"/>
      <c r="M21" s="36"/>
      <c r="N21" s="35">
        <v>20</v>
      </c>
      <c r="O21" s="40">
        <v>1</v>
      </c>
      <c r="P21" s="35">
        <f>COUNTIF('IPAC15 speakers'!$A$1:$A$52,C21)</f>
        <v>0</v>
      </c>
      <c r="Q21" s="35">
        <f>COUNTIF('SRF15 speakers'!$A$3:$A$65,C21)</f>
        <v>0</v>
      </c>
      <c r="R21" s="35">
        <f>COUNTIF('LINAC14 speakers'!$C$3:$C$54,C21)</f>
        <v>0</v>
      </c>
      <c r="S21" s="35">
        <f>COUNTIF('LINAC12 speakers'!$C26:$C76,D21)</f>
        <v>0</v>
      </c>
      <c r="T21" s="35">
        <f t="shared" si="6"/>
        <v>0</v>
      </c>
      <c r="U21" s="36" t="str">
        <f t="shared" si="1"/>
        <v>PRC</v>
      </c>
      <c r="V21" s="35" t="str">
        <f t="shared" si="7"/>
        <v>Chinese Academy of Sciences (IMP)</v>
      </c>
      <c r="W21" s="35" t="str">
        <f t="shared" si="8"/>
        <v>Chinese Academy of Sciences (IMP)</v>
      </c>
      <c r="X21" s="35" t="str">
        <f t="shared" si="9"/>
        <v>4 Beam Dynamics, Extreme Beams, Sources and Beam Related Technology</v>
      </c>
      <c r="Y21" s="35" t="str">
        <f t="shared" si="10"/>
        <v>4B Electron and Ion Sources, Guns, Photo Injectors, Charge Breeders</v>
      </c>
    </row>
    <row r="22" spans="1:27" ht="82.5" x14ac:dyDescent="0.3">
      <c r="A22" s="32">
        <v>1346</v>
      </c>
      <c r="B22" s="32" t="s">
        <v>1050</v>
      </c>
      <c r="C22" s="32" t="s">
        <v>973</v>
      </c>
      <c r="D22" s="32" t="s">
        <v>113</v>
      </c>
      <c r="E22" s="32" t="s">
        <v>136</v>
      </c>
      <c r="F22" s="32" t="s">
        <v>22</v>
      </c>
      <c r="G22" s="32" t="s">
        <v>968</v>
      </c>
      <c r="H22" s="32" t="s">
        <v>23</v>
      </c>
      <c r="I22" s="32" t="s">
        <v>974</v>
      </c>
      <c r="J22" s="32" t="s">
        <v>820</v>
      </c>
      <c r="K22" s="32" t="s">
        <v>30</v>
      </c>
      <c r="L22" s="36"/>
      <c r="M22" s="36"/>
      <c r="N22" s="35">
        <v>20</v>
      </c>
      <c r="O22" s="40">
        <v>1</v>
      </c>
      <c r="P22" s="35">
        <f>COUNTIF('IPAC15 speakers'!$A$1:$A$52,C22)</f>
        <v>0</v>
      </c>
      <c r="Q22" s="35">
        <f>COUNTIF('SRF15 speakers'!$A$3:$A$65,C22)</f>
        <v>0</v>
      </c>
      <c r="R22" s="35">
        <f>COUNTIF('LINAC14 speakers'!$C$3:$C$54,C22)</f>
        <v>0</v>
      </c>
      <c r="S22" s="35">
        <f>COUNTIF('LINAC12 speakers'!$C27:$C77,D22)</f>
        <v>0</v>
      </c>
      <c r="T22" s="35">
        <f t="shared" si="6"/>
        <v>0</v>
      </c>
      <c r="U22" s="36" t="str">
        <f t="shared" si="1"/>
        <v>USA</v>
      </c>
      <c r="V22" s="35" t="str">
        <f t="shared" si="7"/>
        <v>Oak Ridge National Laboratory (ORNL)</v>
      </c>
      <c r="W22" s="36" t="str">
        <f t="shared" si="8"/>
        <v>Oak Ridge National Laboratory (ORNL)</v>
      </c>
      <c r="X22" s="36" t="str">
        <f t="shared" si="9"/>
        <v>2 Proton and Ion Accelerators and Applications</v>
      </c>
      <c r="Y22" s="36" t="str">
        <f t="shared" si="10"/>
        <v>2A Proton Linac Projects</v>
      </c>
    </row>
    <row r="23" spans="1:27" ht="247.5" x14ac:dyDescent="0.3">
      <c r="A23" s="32">
        <v>1347</v>
      </c>
      <c r="B23" s="32" t="s">
        <v>975</v>
      </c>
      <c r="C23" s="32" t="s">
        <v>976</v>
      </c>
      <c r="E23" s="32" t="s">
        <v>95</v>
      </c>
      <c r="F23" s="32" t="s">
        <v>96</v>
      </c>
      <c r="G23" s="32" t="s">
        <v>97</v>
      </c>
      <c r="H23" s="32" t="s">
        <v>23</v>
      </c>
      <c r="I23" s="32" t="s">
        <v>977</v>
      </c>
      <c r="J23" s="32" t="s">
        <v>805</v>
      </c>
      <c r="K23" s="32" t="s">
        <v>29</v>
      </c>
      <c r="L23" s="36"/>
      <c r="M23" s="36"/>
      <c r="N23" s="35">
        <v>20</v>
      </c>
      <c r="O23" s="40">
        <v>1</v>
      </c>
      <c r="P23" s="35">
        <f>COUNTIF('IPAC15 speakers'!$A$1:$A$52,C23)</f>
        <v>0</v>
      </c>
      <c r="Q23" s="35">
        <f>COUNTIF('SRF15 speakers'!$A$3:$A$65,C23)</f>
        <v>0</v>
      </c>
      <c r="R23" s="35">
        <f>COUNTIF('LINAC14 speakers'!$C$3:$C$54,C23)</f>
        <v>0</v>
      </c>
      <c r="S23" s="35">
        <f>COUNTIF('LINAC12 speakers'!$C28:$C78,D23)</f>
        <v>0</v>
      </c>
      <c r="T23" s="35">
        <f t="shared" si="6"/>
        <v>0</v>
      </c>
      <c r="U23" s="36" t="str">
        <f t="shared" si="1"/>
        <v>J</v>
      </c>
      <c r="V23" s="35" t="str">
        <f t="shared" si="7"/>
        <v>High Energy Accelerator Research Organization (KEK)</v>
      </c>
      <c r="W23" s="36" t="str">
        <f t="shared" si="8"/>
        <v>High Energy Accelerator Research Organization (KEK)</v>
      </c>
      <c r="X23" s="36" t="str">
        <f t="shared" si="9"/>
        <v>1 Electron Accelerators and Applications</v>
      </c>
      <c r="Y23" s="36" t="str">
        <f t="shared" si="10"/>
        <v>1E Colliders</v>
      </c>
    </row>
    <row r="24" spans="1:27" ht="115.5" x14ac:dyDescent="0.3">
      <c r="A24" s="32">
        <v>1350</v>
      </c>
      <c r="B24" s="32" t="s">
        <v>978</v>
      </c>
      <c r="C24" s="32" t="s">
        <v>979</v>
      </c>
      <c r="D24" s="32" t="s">
        <v>1084</v>
      </c>
      <c r="E24" s="32" t="s">
        <v>1032</v>
      </c>
      <c r="F24" s="32" t="s">
        <v>69</v>
      </c>
      <c r="G24" s="32" t="s">
        <v>105</v>
      </c>
      <c r="H24" s="32" t="s">
        <v>23</v>
      </c>
      <c r="I24" s="32" t="s">
        <v>980</v>
      </c>
      <c r="J24" s="32" t="s">
        <v>820</v>
      </c>
      <c r="K24" s="32" t="s">
        <v>38</v>
      </c>
      <c r="L24" s="36"/>
      <c r="M24" s="36"/>
      <c r="N24" s="35">
        <v>20</v>
      </c>
      <c r="O24" s="40">
        <v>1</v>
      </c>
      <c r="P24" s="35">
        <f>COUNTIF('IPAC15 speakers'!$A$1:$A$52,C24)</f>
        <v>0</v>
      </c>
      <c r="Q24" s="35">
        <f>COUNTIF('SRF15 speakers'!$A$3:$A$65,C24)</f>
        <v>0</v>
      </c>
      <c r="R24" s="35">
        <f>COUNTIF('LINAC14 speakers'!$C$3:$C$54,C24)</f>
        <v>0</v>
      </c>
      <c r="S24" s="35">
        <f>COUNTIF('LINAC12 speakers'!$C29:$C79,D24)</f>
        <v>0</v>
      </c>
      <c r="T24" s="35">
        <f t="shared" si="6"/>
        <v>0</v>
      </c>
      <c r="U24" s="36" t="str">
        <f t="shared" si="1"/>
        <v>I</v>
      </c>
      <c r="V24" s="35" t="str">
        <f t="shared" si="7"/>
        <v>INFN/LNL</v>
      </c>
      <c r="W24" s="36" t="str">
        <f t="shared" si="8"/>
        <v>INFN/LNL</v>
      </c>
      <c r="X24" s="36" t="str">
        <f t="shared" si="9"/>
        <v>2 Proton and Ion Accelerators and Applications</v>
      </c>
      <c r="Y24" s="36" t="str">
        <f t="shared" si="10"/>
        <v>2C RFQs</v>
      </c>
    </row>
    <row r="25" spans="1:27" ht="132" x14ac:dyDescent="0.3">
      <c r="A25" s="32">
        <v>1352</v>
      </c>
      <c r="B25" s="32" t="s">
        <v>981</v>
      </c>
      <c r="C25" s="32" t="s">
        <v>999</v>
      </c>
      <c r="D25" s="32" t="s">
        <v>982</v>
      </c>
      <c r="E25" s="32" t="s">
        <v>95</v>
      </c>
      <c r="F25" s="32" t="s">
        <v>96</v>
      </c>
      <c r="G25" s="32" t="s">
        <v>97</v>
      </c>
      <c r="H25" s="32" t="s">
        <v>23</v>
      </c>
      <c r="I25" s="32" t="s">
        <v>983</v>
      </c>
      <c r="J25" s="32" t="s">
        <v>820</v>
      </c>
      <c r="K25" s="32" t="s">
        <v>30</v>
      </c>
      <c r="L25" s="36"/>
      <c r="M25" s="36"/>
      <c r="N25" s="35">
        <v>20</v>
      </c>
      <c r="O25" s="40">
        <v>1</v>
      </c>
      <c r="P25" s="35">
        <f>COUNTIF('IPAC15 speakers'!$A$1:$A$52,C25)</f>
        <v>0</v>
      </c>
      <c r="Q25" s="35">
        <f>COUNTIF('SRF15 speakers'!$A$3:$A$65,C25)</f>
        <v>0</v>
      </c>
      <c r="R25" s="35">
        <f>COUNTIF('LINAC14 speakers'!$C$3:$C$54,C25)</f>
        <v>0</v>
      </c>
      <c r="S25" s="35">
        <f>COUNTIF('LINAC12 speakers'!$C30:$C80,D25)</f>
        <v>0</v>
      </c>
      <c r="T25" s="35">
        <f t="shared" si="6"/>
        <v>0</v>
      </c>
      <c r="U25" s="36" t="str">
        <f t="shared" si="1"/>
        <v>J</v>
      </c>
      <c r="V25" s="35" t="str">
        <f t="shared" si="7"/>
        <v>High Energy Accelerator Research Organization (KEK)</v>
      </c>
      <c r="W25" s="35" t="str">
        <f t="shared" si="8"/>
        <v>High Energy Accelerator Research Organization (KEK)</v>
      </c>
      <c r="X25" s="35" t="str">
        <f t="shared" si="9"/>
        <v>2 Proton and Ion Accelerators and Applications</v>
      </c>
      <c r="Y25" s="35" t="str">
        <f t="shared" si="10"/>
        <v>2A Proton Linac Projects</v>
      </c>
    </row>
    <row r="26" spans="1:27" s="54" customFormat="1" ht="346.5" x14ac:dyDescent="0.3">
      <c r="A26" s="47">
        <v>1353</v>
      </c>
      <c r="B26" s="47" t="s">
        <v>1067</v>
      </c>
      <c r="C26" s="47" t="s">
        <v>984</v>
      </c>
      <c r="D26" s="47"/>
      <c r="E26" s="47" t="s">
        <v>985</v>
      </c>
      <c r="F26" s="47" t="s">
        <v>84</v>
      </c>
      <c r="G26" s="47" t="s">
        <v>52</v>
      </c>
      <c r="H26" s="47" t="s">
        <v>23</v>
      </c>
      <c r="I26" s="47" t="s">
        <v>986</v>
      </c>
      <c r="J26" s="47" t="s">
        <v>808</v>
      </c>
      <c r="K26" s="47" t="s">
        <v>34</v>
      </c>
      <c r="L26" s="42"/>
      <c r="M26" s="42"/>
      <c r="N26" s="41">
        <v>30</v>
      </c>
      <c r="O26" s="41">
        <v>1</v>
      </c>
      <c r="P26" s="41">
        <f>COUNTIF('IPAC15 speakers'!$A$1:$A$52,C26)</f>
        <v>0</v>
      </c>
      <c r="Q26" s="41">
        <f>COUNTIF('SRF15 speakers'!$A$3:$A$65,C26)</f>
        <v>0</v>
      </c>
      <c r="R26" s="41">
        <f>COUNTIF('LINAC14 speakers'!$C$3:$C$54,C26)</f>
        <v>0</v>
      </c>
      <c r="S26" s="41">
        <f>COUNTIF('LINAC12 speakers'!$C31:$C81,D26)</f>
        <v>0</v>
      </c>
      <c r="T26" s="41">
        <f t="shared" si="6"/>
        <v>0</v>
      </c>
      <c r="U26" s="42" t="str">
        <f t="shared" si="1"/>
        <v>IL</v>
      </c>
      <c r="V26" s="41" t="str">
        <f t="shared" si="7"/>
        <v>School of Physics and Astronomy</v>
      </c>
      <c r="W26" s="42" t="str">
        <f t="shared" si="8"/>
        <v>School of Physics and Astronomy</v>
      </c>
      <c r="X26" s="42" t="str">
        <f t="shared" si="9"/>
        <v>4 Beam Dynamics, Extreme Beams, Sources and Beam Related Technology</v>
      </c>
      <c r="Y26" s="42" t="str">
        <f t="shared" si="10"/>
        <v>4C Plasma and Laser Wakefield Acceleration</v>
      </c>
      <c r="Z26" s="54" t="s">
        <v>1055</v>
      </c>
      <c r="AA26" s="54" t="s">
        <v>1059</v>
      </c>
    </row>
    <row r="27" spans="1:27" ht="132" x14ac:dyDescent="0.3">
      <c r="A27" s="32">
        <v>1356</v>
      </c>
      <c r="B27" s="32" t="s">
        <v>987</v>
      </c>
      <c r="C27" s="32" t="s">
        <v>988</v>
      </c>
      <c r="D27" s="32" t="s">
        <v>407</v>
      </c>
      <c r="E27" s="32" t="s">
        <v>949</v>
      </c>
      <c r="F27" s="32" t="s">
        <v>33</v>
      </c>
      <c r="G27" s="32" t="s">
        <v>105</v>
      </c>
      <c r="H27" s="32" t="s">
        <v>23</v>
      </c>
      <c r="I27" s="32" t="s">
        <v>989</v>
      </c>
      <c r="J27" s="32" t="s">
        <v>832</v>
      </c>
      <c r="K27" s="32" t="s">
        <v>24</v>
      </c>
      <c r="L27" s="36"/>
      <c r="M27" s="36"/>
      <c r="N27" s="35">
        <v>20</v>
      </c>
      <c r="O27" s="35">
        <v>1</v>
      </c>
      <c r="P27" s="35">
        <f>COUNTIF('IPAC15 speakers'!$A$1:$A$52,C27)</f>
        <v>0</v>
      </c>
      <c r="Q27" s="35">
        <f>COUNTIF('SRF15 speakers'!$A$3:$A$65,C27)</f>
        <v>0</v>
      </c>
      <c r="R27" s="35">
        <f>COUNTIF('LINAC14 speakers'!$C$3:$C$54,C27)</f>
        <v>0</v>
      </c>
      <c r="S27" s="35">
        <f>COUNTIF('LINAC12 speakers'!$C32:$C82,D27)</f>
        <v>0</v>
      </c>
      <c r="T27" s="35">
        <f t="shared" si="6"/>
        <v>0</v>
      </c>
      <c r="U27" s="36" t="str">
        <f t="shared" si="1"/>
        <v>D</v>
      </c>
      <c r="V27" s="35" t="str">
        <f t="shared" si="7"/>
        <v>DESY</v>
      </c>
      <c r="W27" s="36" t="str">
        <f t="shared" si="8"/>
        <v>DESY</v>
      </c>
      <c r="X27" s="36" t="str">
        <f t="shared" si="9"/>
        <v>3 Technology</v>
      </c>
      <c r="Y27" s="36" t="str">
        <f t="shared" si="10"/>
        <v>3A Superconducting RF</v>
      </c>
    </row>
    <row r="28" spans="1:27" ht="198" x14ac:dyDescent="0.3">
      <c r="A28" s="32">
        <v>1358</v>
      </c>
      <c r="B28" s="32" t="s">
        <v>1076</v>
      </c>
      <c r="C28" s="32" t="s">
        <v>1077</v>
      </c>
      <c r="D28" s="32" t="s">
        <v>1078</v>
      </c>
      <c r="E28" s="32" t="s">
        <v>137</v>
      </c>
      <c r="F28" s="32" t="s">
        <v>129</v>
      </c>
      <c r="G28" s="32" t="s">
        <v>1100</v>
      </c>
      <c r="H28" s="32" t="s">
        <v>23</v>
      </c>
      <c r="I28" s="32" t="s">
        <v>1090</v>
      </c>
      <c r="J28" s="32" t="s">
        <v>805</v>
      </c>
      <c r="K28" s="32" t="s">
        <v>98</v>
      </c>
      <c r="L28" s="36"/>
      <c r="M28" s="36"/>
      <c r="N28" s="35">
        <v>20</v>
      </c>
      <c r="O28" s="35">
        <v>1</v>
      </c>
      <c r="P28" s="35">
        <f>COUNTIF('IPAC15 speakers'!$A$1:$A$52,#REF!)</f>
        <v>0</v>
      </c>
      <c r="Q28" s="35">
        <f>COUNTIF('SRF15 speakers'!$A$3:$A$65,#REF!)</f>
        <v>0</v>
      </c>
      <c r="R28" s="35">
        <f>COUNTIF('LINAC14 speakers'!$C$3:$C$54,#REF!)</f>
        <v>0</v>
      </c>
      <c r="S28" s="35">
        <f>COUNTIF('LINAC12 speakers'!$C33:$C83,#REF!)</f>
        <v>0</v>
      </c>
      <c r="T28" s="35">
        <f>IF(OR(R28&gt;0,S28&gt;0,Q28&gt;0,P28&gt;0),#REF!,0)</f>
        <v>0</v>
      </c>
      <c r="U28" s="36" t="str">
        <f t="shared" si="1"/>
        <v>CDN</v>
      </c>
      <c r="V28" s="35" t="str">
        <f t="shared" si="7"/>
        <v>TRIUMF</v>
      </c>
      <c r="W28" s="36" t="str">
        <f t="shared" si="8"/>
        <v>TRIUMF</v>
      </c>
      <c r="X28" s="36" t="str">
        <f t="shared" si="9"/>
        <v>1 Electron Accelerators and Applications</v>
      </c>
      <c r="Y28" s="36" t="str">
        <f t="shared" si="10"/>
        <v>1A Electron Linac Projects</v>
      </c>
    </row>
    <row r="29" spans="1:27" ht="346.5" x14ac:dyDescent="0.3">
      <c r="A29" s="32">
        <v>1363</v>
      </c>
      <c r="B29" s="32" t="s">
        <v>990</v>
      </c>
      <c r="C29" s="32" t="s">
        <v>991</v>
      </c>
      <c r="E29" s="32" t="s">
        <v>951</v>
      </c>
      <c r="F29" s="32" t="s">
        <v>77</v>
      </c>
      <c r="G29" s="32" t="s">
        <v>78</v>
      </c>
      <c r="H29" s="32" t="s">
        <v>23</v>
      </c>
      <c r="I29" s="32" t="s">
        <v>992</v>
      </c>
      <c r="J29" s="32" t="s">
        <v>832</v>
      </c>
      <c r="K29" s="32" t="s">
        <v>47</v>
      </c>
      <c r="L29" s="36"/>
      <c r="M29" s="36"/>
      <c r="N29" s="35">
        <v>20</v>
      </c>
      <c r="O29" s="35">
        <v>1</v>
      </c>
      <c r="P29" s="35">
        <f>COUNTIF('IPAC15 speakers'!$A$1:$A$52,C30)</f>
        <v>0</v>
      </c>
      <c r="Q29" s="35">
        <f>COUNTIF('SRF15 speakers'!$A$3:$A$65,C30)</f>
        <v>0</v>
      </c>
      <c r="R29" s="35">
        <f>COUNTIF('LINAC14 speakers'!$C$3:$C$54,C30)</f>
        <v>0</v>
      </c>
      <c r="S29" s="35">
        <f>COUNTIF('LINAC12 speakers'!$C35:$C85,D30)</f>
        <v>0</v>
      </c>
      <c r="T29" s="35">
        <f>IF(OR(R29&gt;0,S29&gt;0,Q29&gt;0,P29&gt;0),C30,0)</f>
        <v>0</v>
      </c>
      <c r="U29" s="36" t="str">
        <f t="shared" si="1"/>
        <v>SE</v>
      </c>
      <c r="V29" s="35" t="str">
        <f t="shared" si="7"/>
        <v>ESS</v>
      </c>
      <c r="W29" s="36" t="str">
        <f t="shared" ref="W29:W30" si="11">IF(O29=1,E29)</f>
        <v>ESS</v>
      </c>
      <c r="X29" s="36" t="str">
        <f t="shared" ref="X29:X30" si="12">IF(O29=1,J29)</f>
        <v>3 Technology</v>
      </c>
      <c r="Y29" s="36" t="str">
        <f t="shared" ref="Y29:Y30" si="13">IF(O29=1,K29)</f>
        <v>3C RF Power Sources and Power Couplers</v>
      </c>
    </row>
    <row r="30" spans="1:27" ht="214.5" x14ac:dyDescent="0.3">
      <c r="A30" s="32">
        <v>1364</v>
      </c>
      <c r="B30" s="32" t="s">
        <v>993</v>
      </c>
      <c r="C30" s="32" t="s">
        <v>994</v>
      </c>
      <c r="D30" s="32" t="s">
        <v>1096</v>
      </c>
      <c r="E30" s="32" t="s">
        <v>951</v>
      </c>
      <c r="F30" s="32" t="s">
        <v>77</v>
      </c>
      <c r="G30" s="32" t="s">
        <v>78</v>
      </c>
      <c r="H30" s="32" t="s">
        <v>23</v>
      </c>
      <c r="I30" s="32" t="s">
        <v>995</v>
      </c>
      <c r="J30" s="32" t="s">
        <v>832</v>
      </c>
      <c r="K30" s="32" t="s">
        <v>24</v>
      </c>
      <c r="L30" s="36"/>
      <c r="M30" s="36"/>
      <c r="N30" s="35">
        <v>20</v>
      </c>
      <c r="O30" s="35">
        <v>1</v>
      </c>
      <c r="P30" s="35">
        <f>COUNTIF('IPAC15 speakers'!$A$1:$A$52,#REF!)</f>
        <v>0</v>
      </c>
      <c r="Q30" s="35">
        <f>COUNTIF('SRF15 speakers'!$A$3:$A$65,#REF!)</f>
        <v>0</v>
      </c>
      <c r="R30" s="35">
        <f>COUNTIF('LINAC14 speakers'!$C$3:$C$54,#REF!)</f>
        <v>0</v>
      </c>
      <c r="S30" s="35">
        <f>COUNTIF('LINAC12 speakers'!$C36:$C86,#REF!)</f>
        <v>0</v>
      </c>
      <c r="T30" s="35">
        <f>IF(OR(R30&gt;0,S30&gt;0,Q30&gt;0,P30&gt;0),#REF!,0)</f>
        <v>0</v>
      </c>
      <c r="U30" s="36" t="str">
        <f t="shared" si="1"/>
        <v>SE</v>
      </c>
      <c r="V30" s="35" t="str">
        <f t="shared" si="7"/>
        <v>ESS</v>
      </c>
      <c r="W30" s="36" t="str">
        <f t="shared" si="11"/>
        <v>ESS</v>
      </c>
      <c r="X30" s="36" t="str">
        <f t="shared" si="12"/>
        <v>3 Technology</v>
      </c>
      <c r="Y30" s="36" t="str">
        <f t="shared" si="13"/>
        <v>3A Superconducting RF</v>
      </c>
    </row>
    <row r="31" spans="1:27" s="53" customFormat="1" ht="66" x14ac:dyDescent="0.3">
      <c r="A31" s="46">
        <v>1368</v>
      </c>
      <c r="B31" s="46" t="s">
        <v>996</v>
      </c>
      <c r="C31" s="46" t="s">
        <v>1074</v>
      </c>
      <c r="D31" s="46" t="s">
        <v>1075</v>
      </c>
      <c r="E31" s="46" t="s">
        <v>116</v>
      </c>
      <c r="F31" s="46" t="s">
        <v>104</v>
      </c>
      <c r="G31" s="46" t="s">
        <v>61</v>
      </c>
      <c r="H31" s="46" t="s">
        <v>23</v>
      </c>
      <c r="I31" s="46" t="s">
        <v>997</v>
      </c>
      <c r="J31" s="46" t="s">
        <v>805</v>
      </c>
      <c r="K31" s="46" t="s">
        <v>62</v>
      </c>
      <c r="L31" s="39"/>
      <c r="M31" s="39"/>
      <c r="N31" s="38">
        <v>30</v>
      </c>
      <c r="O31" s="38">
        <v>1</v>
      </c>
      <c r="P31" s="38">
        <f>COUNTIF('IPAC15 speakers'!$A$1:$A$52,#REF!)</f>
        <v>0</v>
      </c>
      <c r="Q31" s="38">
        <f>COUNTIF('SRF15 speakers'!$A$3:$A$65,#REF!)</f>
        <v>0</v>
      </c>
      <c r="R31" s="38">
        <f>COUNTIF('LINAC14 speakers'!$C$3:$C$54,#REF!)</f>
        <v>0</v>
      </c>
      <c r="S31" s="38">
        <f>COUNTIF('LINAC12 speakers'!$C38:$C88,#REF!)</f>
        <v>0</v>
      </c>
      <c r="T31" s="38">
        <f>IF(OR(R31&gt;0,S31&gt;0,Q31&gt;0,P31&gt;0),#REF!,0)</f>
        <v>0</v>
      </c>
      <c r="U31" s="39" t="str">
        <f t="shared" si="1"/>
        <v>KOR</v>
      </c>
      <c r="V31" s="38" t="str">
        <f t="shared" si="7"/>
        <v>Pohang Accelerator Laboratory (PAL)</v>
      </c>
      <c r="W31" s="39" t="str">
        <f t="shared" ref="W31" si="14">IF(O31=1,E31)</f>
        <v>Pohang Accelerator Laboratory (PAL)</v>
      </c>
      <c r="X31" s="39" t="str">
        <f t="shared" ref="X31" si="15">IF(O31=1,J31)</f>
        <v>1 Electron Accelerators and Applications</v>
      </c>
      <c r="Y31" s="39" t="str">
        <f t="shared" ref="Y31" si="16">IF(O31=1,K31)</f>
        <v>1D FELs</v>
      </c>
      <c r="Z31" s="53" t="s">
        <v>1058</v>
      </c>
      <c r="AA31" s="53" t="s">
        <v>1104</v>
      </c>
    </row>
    <row r="32" spans="1:27" ht="115.5" x14ac:dyDescent="0.3">
      <c r="A32" s="32">
        <v>1378</v>
      </c>
      <c r="B32" s="32" t="s">
        <v>1000</v>
      </c>
      <c r="C32" s="32" t="s">
        <v>1001</v>
      </c>
      <c r="D32" s="32" t="s">
        <v>1080</v>
      </c>
      <c r="E32" s="32" t="s">
        <v>108</v>
      </c>
      <c r="F32" s="32" t="s">
        <v>104</v>
      </c>
      <c r="G32" s="32" t="s">
        <v>41</v>
      </c>
      <c r="H32" s="32" t="s">
        <v>23</v>
      </c>
      <c r="I32" s="32" t="s">
        <v>1002</v>
      </c>
      <c r="J32" s="32" t="s">
        <v>820</v>
      </c>
      <c r="K32" s="32" t="s">
        <v>30</v>
      </c>
      <c r="L32" s="36"/>
      <c r="M32" s="36"/>
      <c r="N32" s="35">
        <v>20</v>
      </c>
      <c r="O32" s="40">
        <v>1</v>
      </c>
      <c r="P32" s="35">
        <f>COUNTIF('IPAC15 speakers'!$A$1:$A$52,C33)</f>
        <v>0</v>
      </c>
      <c r="Q32" s="35">
        <f>COUNTIF('SRF15 speakers'!$A$3:$A$65,C33)</f>
        <v>0</v>
      </c>
      <c r="R32" s="35">
        <f>COUNTIF('LINAC14 speakers'!$C$3:$C$54,C33)</f>
        <v>0</v>
      </c>
      <c r="S32" s="35">
        <f>COUNTIF('LINAC12 speakers'!$C40:$C90,D33)</f>
        <v>0</v>
      </c>
      <c r="T32" s="35">
        <f>IF(OR(R32&gt;0,S32&gt;0,Q32&gt;0,P32&gt;0),C33,0)</f>
        <v>0</v>
      </c>
      <c r="U32" s="36" t="str">
        <f t="shared" si="1"/>
        <v>KOR</v>
      </c>
      <c r="V32" s="35" t="str">
        <f t="shared" si="7"/>
        <v>Korea Atomic Energy Research Institute (KAERI)</v>
      </c>
      <c r="W32" s="36" t="str">
        <f t="shared" ref="W32:W35" si="17">IF(O32=1,E32)</f>
        <v>Korea Atomic Energy Research Institute (KAERI)</v>
      </c>
      <c r="X32" s="36" t="str">
        <f t="shared" ref="X32:X35" si="18">IF(O32=1,J32)</f>
        <v>2 Proton and Ion Accelerators and Applications</v>
      </c>
      <c r="Y32" s="36" t="str">
        <f t="shared" ref="Y32:Y35" si="19">IF(O32=1,K32)</f>
        <v>2A Proton Linac Projects</v>
      </c>
    </row>
    <row r="33" spans="1:27" ht="198" x14ac:dyDescent="0.3">
      <c r="A33" s="32">
        <v>1380</v>
      </c>
      <c r="B33" s="32" t="s">
        <v>1003</v>
      </c>
      <c r="C33" s="32" t="s">
        <v>828</v>
      </c>
      <c r="E33" s="32" t="s">
        <v>95</v>
      </c>
      <c r="F33" s="32" t="s">
        <v>96</v>
      </c>
      <c r="G33" s="32" t="s">
        <v>41</v>
      </c>
      <c r="H33" s="32" t="s">
        <v>23</v>
      </c>
      <c r="I33" s="32" t="s">
        <v>1004</v>
      </c>
      <c r="J33" s="32" t="s">
        <v>808</v>
      </c>
      <c r="K33" s="32" t="s">
        <v>88</v>
      </c>
      <c r="L33" s="36"/>
      <c r="M33" s="36"/>
      <c r="N33" s="35">
        <v>20</v>
      </c>
      <c r="O33" s="35">
        <v>1</v>
      </c>
      <c r="P33" s="35">
        <f>COUNTIF('IPAC15 speakers'!$A$1:$A$52,C34)</f>
        <v>0</v>
      </c>
      <c r="Q33" s="35">
        <f>COUNTIF('SRF15 speakers'!$A$3:$A$65,C34)</f>
        <v>0</v>
      </c>
      <c r="R33" s="35">
        <f>COUNTIF('LINAC14 speakers'!$C$3:$C$54,C34)</f>
        <v>0</v>
      </c>
      <c r="S33" s="35">
        <f>COUNTIF('LINAC12 speakers'!$C41:$C91,D34)</f>
        <v>0</v>
      </c>
      <c r="T33" s="35">
        <f>IF(OR(R33&gt;0,S33&gt;0,Q33&gt;0,P33&gt;0),C34,0)</f>
        <v>0</v>
      </c>
      <c r="U33" s="36" t="str">
        <f t="shared" si="1"/>
        <v>J</v>
      </c>
      <c r="V33" s="35" t="str">
        <f t="shared" si="7"/>
        <v>High Energy Accelerator Research Organization (KEK)</v>
      </c>
      <c r="W33" s="36" t="str">
        <f t="shared" si="17"/>
        <v>High Energy Accelerator Research Organization (KEK)</v>
      </c>
      <c r="X33" s="36" t="str">
        <f t="shared" si="18"/>
        <v>4 Beam Dynamics, Extreme Beams, Sources and Beam Related Technology</v>
      </c>
      <c r="Y33" s="36" t="str">
        <f t="shared" si="19"/>
        <v>4F Other Beams</v>
      </c>
    </row>
    <row r="34" spans="1:27" ht="33" x14ac:dyDescent="0.3">
      <c r="A34" s="32">
        <v>1384</v>
      </c>
      <c r="B34" s="32" t="s">
        <v>1006</v>
      </c>
      <c r="C34" s="32" t="s">
        <v>1007</v>
      </c>
      <c r="D34" s="32" t="s">
        <v>841</v>
      </c>
      <c r="E34" s="32" t="s">
        <v>1005</v>
      </c>
      <c r="F34" s="32" t="s">
        <v>71</v>
      </c>
      <c r="G34" s="32" t="s">
        <v>68</v>
      </c>
      <c r="H34" s="32" t="s">
        <v>23</v>
      </c>
      <c r="I34" s="32" t="s">
        <v>1008</v>
      </c>
      <c r="J34" s="32" t="s">
        <v>805</v>
      </c>
      <c r="K34" s="32" t="s">
        <v>98</v>
      </c>
      <c r="L34" s="36"/>
      <c r="M34" s="36"/>
      <c r="N34" s="35">
        <v>20</v>
      </c>
      <c r="O34" s="35">
        <v>1</v>
      </c>
      <c r="P34" s="35">
        <f>COUNTIF('IPAC15 speakers'!$A$1:$A$52,C35)</f>
        <v>0</v>
      </c>
      <c r="Q34" s="35">
        <f>COUNTIF('SRF15 speakers'!$A$3:$A$65,C35)</f>
        <v>0</v>
      </c>
      <c r="R34" s="35">
        <f>COUNTIF('LINAC14 speakers'!$C$3:$C$54,C35)</f>
        <v>0</v>
      </c>
      <c r="S34" s="35">
        <f>COUNTIF('LINAC12 speakers'!$C42:$C92,D35)</f>
        <v>0</v>
      </c>
      <c r="T34" s="35">
        <f>IF(OR(R34&gt;0,S34&gt;0,Q34&gt;0,P34&gt;0),C35,0)</f>
        <v>0</v>
      </c>
      <c r="U34" s="36" t="str">
        <f t="shared" si="1"/>
        <v>CH</v>
      </c>
      <c r="V34" s="35" t="str">
        <f t="shared" si="7"/>
        <v>PSI</v>
      </c>
      <c r="W34" s="36" t="str">
        <f t="shared" si="17"/>
        <v>PSI</v>
      </c>
      <c r="X34" s="36" t="str">
        <f t="shared" si="18"/>
        <v>1 Electron Accelerators and Applications</v>
      </c>
      <c r="Y34" s="36" t="str">
        <f t="shared" si="19"/>
        <v>1A Electron Linac Projects</v>
      </c>
    </row>
    <row r="35" spans="1:27" ht="132" x14ac:dyDescent="0.3">
      <c r="A35" s="32">
        <v>1388</v>
      </c>
      <c r="B35" s="32" t="s">
        <v>1011</v>
      </c>
      <c r="C35" s="32" t="s">
        <v>1097</v>
      </c>
      <c r="D35" s="32" t="s">
        <v>409</v>
      </c>
      <c r="E35" s="32" t="s">
        <v>948</v>
      </c>
      <c r="F35" s="32" t="s">
        <v>48</v>
      </c>
      <c r="G35" s="32" t="s">
        <v>1012</v>
      </c>
      <c r="H35" s="32" t="s">
        <v>23</v>
      </c>
      <c r="I35" s="32" t="s">
        <v>1013</v>
      </c>
      <c r="J35" s="32" t="s">
        <v>832</v>
      </c>
      <c r="K35" s="32" t="s">
        <v>51</v>
      </c>
      <c r="L35" s="36"/>
      <c r="M35" s="36"/>
      <c r="N35" s="35">
        <v>20</v>
      </c>
      <c r="O35" s="35">
        <v>1</v>
      </c>
      <c r="P35" s="35">
        <f>COUNTIF('IPAC15 speakers'!$A$1:$A$52,#REF!)</f>
        <v>0</v>
      </c>
      <c r="Q35" s="35">
        <f>COUNTIF('SRF15 speakers'!$A$3:$A$65,#REF!)</f>
        <v>0</v>
      </c>
      <c r="R35" s="35">
        <f>COUNTIF('LINAC14 speakers'!$C$3:$C$54,#REF!)</f>
        <v>0</v>
      </c>
      <c r="S35" s="35">
        <f>COUNTIF('LINAC12 speakers'!$C43:$C93,#REF!)</f>
        <v>0</v>
      </c>
      <c r="T35" s="35">
        <f>IF(OR(R35&gt;0,S35&gt;0,Q35&gt;0,P35&gt;0),#REF!,0)</f>
        <v>0</v>
      </c>
      <c r="U35" s="36" t="str">
        <f t="shared" si="1"/>
        <v>F</v>
      </c>
      <c r="V35" s="35" t="str">
        <f t="shared" si="7"/>
        <v>CEA/IRFU</v>
      </c>
      <c r="W35" s="36" t="str">
        <f t="shared" si="17"/>
        <v>CEA/IRFU</v>
      </c>
      <c r="X35" s="36" t="str">
        <f t="shared" si="18"/>
        <v>3 Technology</v>
      </c>
      <c r="Y35" s="36" t="str">
        <f t="shared" si="19"/>
        <v>3E Cryomodules and Cryogenics</v>
      </c>
    </row>
    <row r="36" spans="1:27" s="55" customFormat="1" ht="346.5" x14ac:dyDescent="0.3">
      <c r="A36" s="48">
        <v>1391</v>
      </c>
      <c r="B36" s="48" t="s">
        <v>1014</v>
      </c>
      <c r="C36" s="48" t="s">
        <v>1015</v>
      </c>
      <c r="D36" s="48"/>
      <c r="E36" s="48" t="s">
        <v>1009</v>
      </c>
      <c r="F36" s="48" t="s">
        <v>22</v>
      </c>
      <c r="G36" s="48" t="s">
        <v>1010</v>
      </c>
      <c r="H36" s="48" t="s">
        <v>23</v>
      </c>
      <c r="I36" s="48" t="s">
        <v>1016</v>
      </c>
      <c r="J36" s="48" t="s">
        <v>805</v>
      </c>
      <c r="K36" s="48" t="s">
        <v>134</v>
      </c>
      <c r="L36" s="43"/>
      <c r="M36" s="43"/>
      <c r="N36" s="40">
        <v>20</v>
      </c>
      <c r="O36" s="40">
        <v>1</v>
      </c>
      <c r="P36" s="40">
        <f>COUNTIF('IPAC15 speakers'!$A$1:$A$52,C37)</f>
        <v>0</v>
      </c>
      <c r="Q36" s="40">
        <f>COUNTIF('SRF15 speakers'!$A$3:$A$65,C37)</f>
        <v>0</v>
      </c>
      <c r="R36" s="40">
        <f>COUNTIF('LINAC14 speakers'!$C$3:$C$54,C37)</f>
        <v>0</v>
      </c>
      <c r="S36" s="40">
        <f>COUNTIF('LINAC12 speakers'!$C45:$C95,D37)</f>
        <v>0</v>
      </c>
      <c r="T36" s="40">
        <f>IF(OR(R36&gt;0,S36&gt;0,Q36&gt;0,P36&gt;0),C37,0)</f>
        <v>0</v>
      </c>
      <c r="U36" s="43" t="str">
        <f t="shared" si="1"/>
        <v>USA</v>
      </c>
      <c r="V36" s="40" t="str">
        <f t="shared" si="7"/>
        <v>LANL</v>
      </c>
      <c r="W36" s="43" t="str">
        <f t="shared" ref="W36:W42" si="20">IF(O36=1,E36)</f>
        <v>LANL</v>
      </c>
      <c r="X36" s="43" t="s">
        <v>1107</v>
      </c>
      <c r="Y36" s="43" t="str">
        <f t="shared" ref="Y36:Y41" si="21">IF(O36=1,K36)</f>
        <v>1G Other Electron Accelerators</v>
      </c>
    </row>
    <row r="37" spans="1:27" s="54" customFormat="1" ht="99" x14ac:dyDescent="0.3">
      <c r="A37" s="47">
        <v>1398</v>
      </c>
      <c r="B37" s="47" t="s">
        <v>1017</v>
      </c>
      <c r="C37" s="47" t="s">
        <v>1018</v>
      </c>
      <c r="D37" s="47" t="s">
        <v>1019</v>
      </c>
      <c r="E37" s="47" t="s">
        <v>122</v>
      </c>
      <c r="F37" s="47" t="s">
        <v>22</v>
      </c>
      <c r="G37" s="47" t="s">
        <v>28</v>
      </c>
      <c r="H37" s="47" t="s">
        <v>23</v>
      </c>
      <c r="I37" s="47" t="s">
        <v>1020</v>
      </c>
      <c r="J37" s="47" t="s">
        <v>832</v>
      </c>
      <c r="K37" s="47" t="s">
        <v>46</v>
      </c>
      <c r="L37" s="42"/>
      <c r="M37" s="42"/>
      <c r="N37" s="41">
        <v>30</v>
      </c>
      <c r="O37" s="41">
        <v>1</v>
      </c>
      <c r="P37" s="41">
        <f>COUNTIF('IPAC15 speakers'!$A$1:$A$52,C38)</f>
        <v>0</v>
      </c>
      <c r="Q37" s="41">
        <f>COUNTIF('SRF15 speakers'!$A$3:$A$65,C38)</f>
        <v>0</v>
      </c>
      <c r="R37" s="41">
        <f>COUNTIF('LINAC14 speakers'!$C$3:$C$54,C38)</f>
        <v>0</v>
      </c>
      <c r="S37" s="41">
        <f>COUNTIF('LINAC12 speakers'!$C46:$C96,D38)</f>
        <v>0</v>
      </c>
      <c r="T37" s="41">
        <f>IF(OR(R37&gt;0,S37&gt;0,Q37&gt;0,P37&gt;0),C38,0)</f>
        <v>0</v>
      </c>
      <c r="U37" s="42" t="str">
        <f t="shared" si="1"/>
        <v>USA</v>
      </c>
      <c r="V37" s="41" t="str">
        <f t="shared" si="7"/>
        <v>SLAC National Accelerator Laboratory (SLAC)</v>
      </c>
      <c r="W37" s="42" t="str">
        <f t="shared" si="20"/>
        <v>SLAC National Accelerator Laboratory (SLAC)</v>
      </c>
      <c r="X37" s="42" t="s">
        <v>845</v>
      </c>
      <c r="Y37" s="42" t="s">
        <v>85</v>
      </c>
      <c r="Z37" s="54" t="s">
        <v>1064</v>
      </c>
      <c r="AA37" s="54" t="s">
        <v>1108</v>
      </c>
    </row>
    <row r="38" spans="1:27" s="55" customFormat="1" ht="66" x14ac:dyDescent="0.3">
      <c r="A38" s="48">
        <v>1401</v>
      </c>
      <c r="B38" s="48" t="s">
        <v>1021</v>
      </c>
      <c r="C38" s="48" t="s">
        <v>815</v>
      </c>
      <c r="D38" s="48" t="s">
        <v>125</v>
      </c>
      <c r="E38" s="48" t="s">
        <v>122</v>
      </c>
      <c r="F38" s="48" t="s">
        <v>22</v>
      </c>
      <c r="G38" s="48" t="s">
        <v>28</v>
      </c>
      <c r="H38" s="48" t="s">
        <v>23</v>
      </c>
      <c r="I38" s="48" t="s">
        <v>1022</v>
      </c>
      <c r="J38" s="48" t="s">
        <v>805</v>
      </c>
      <c r="K38" s="48" t="s">
        <v>98</v>
      </c>
      <c r="L38" s="43"/>
      <c r="M38" s="43"/>
      <c r="N38" s="40">
        <v>30</v>
      </c>
      <c r="O38" s="40">
        <v>1</v>
      </c>
      <c r="P38" s="40">
        <f>COUNTIF('IPAC15 speakers'!$A$1:$A$52,C39)</f>
        <v>0</v>
      </c>
      <c r="Q38" s="40">
        <f>COUNTIF('SRF15 speakers'!$A$3:$A$65,C39)</f>
        <v>0</v>
      </c>
      <c r="R38" s="40">
        <f>COUNTIF('LINAC14 speakers'!$C$3:$C$54,C39)</f>
        <v>0</v>
      </c>
      <c r="S38" s="40">
        <f>COUNTIF('LINAC12 speakers'!$C47:$C97,D39)</f>
        <v>0</v>
      </c>
      <c r="T38" s="40">
        <f>IF(OR(R38&gt;0,S38&gt;0,Q38&gt;0,P38&gt;0),C39,0)</f>
        <v>0</v>
      </c>
      <c r="U38" s="43" t="str">
        <f t="shared" si="1"/>
        <v>USA</v>
      </c>
      <c r="V38" s="40" t="str">
        <f t="shared" si="7"/>
        <v>SLAC National Accelerator Laboratory (SLAC)</v>
      </c>
      <c r="W38" s="43" t="str">
        <f t="shared" si="20"/>
        <v>SLAC National Accelerator Laboratory (SLAC)</v>
      </c>
      <c r="X38" s="43" t="str">
        <f t="shared" ref="X38:X40" si="22">IF(O38=1,J38)</f>
        <v>1 Electron Accelerators and Applications</v>
      </c>
      <c r="Y38" s="43" t="str">
        <f t="shared" si="21"/>
        <v>1A Electron Linac Projects</v>
      </c>
    </row>
    <row r="39" spans="1:27" s="55" customFormat="1" ht="363" x14ac:dyDescent="0.3">
      <c r="A39" s="48">
        <v>1406</v>
      </c>
      <c r="B39" s="48" t="s">
        <v>1023</v>
      </c>
      <c r="C39" s="48" t="s">
        <v>283</v>
      </c>
      <c r="D39" s="48"/>
      <c r="E39" s="48" t="s">
        <v>127</v>
      </c>
      <c r="F39" s="48" t="s">
        <v>84</v>
      </c>
      <c r="G39" s="48" t="s">
        <v>52</v>
      </c>
      <c r="H39" s="48" t="s">
        <v>23</v>
      </c>
      <c r="I39" s="48" t="s">
        <v>1024</v>
      </c>
      <c r="J39" s="48" t="s">
        <v>820</v>
      </c>
      <c r="K39" s="48" t="s">
        <v>38</v>
      </c>
      <c r="L39" s="43"/>
      <c r="M39" s="43"/>
      <c r="N39" s="40">
        <v>20</v>
      </c>
      <c r="O39" s="40">
        <v>1</v>
      </c>
      <c r="P39" s="40">
        <f>COUNTIF('IPAC15 speakers'!$A$1:$A$52,C40)</f>
        <v>0</v>
      </c>
      <c r="Q39" s="40">
        <f>COUNTIF('SRF15 speakers'!$A$3:$A$65,C40)</f>
        <v>0</v>
      </c>
      <c r="R39" s="40">
        <f>COUNTIF('LINAC14 speakers'!$C$3:$C$54,C40)</f>
        <v>0</v>
      </c>
      <c r="S39" s="40">
        <f>COUNTIF('LINAC12 speakers'!$C48:$C98,D40)</f>
        <v>0</v>
      </c>
      <c r="T39" s="40">
        <f>IF(OR(R39&gt;0,S39&gt;0,Q39&gt;0,P39&gt;0),C40,0)</f>
        <v>0</v>
      </c>
      <c r="U39" s="43" t="str">
        <f t="shared" si="1"/>
        <v>IL</v>
      </c>
      <c r="V39" s="40" t="str">
        <f t="shared" si="7"/>
        <v>Soreq Nuclear Research Center (Soreq NRC)</v>
      </c>
      <c r="W39" s="43" t="str">
        <f t="shared" si="20"/>
        <v>Soreq Nuclear Research Center (Soreq NRC)</v>
      </c>
      <c r="X39" s="43" t="str">
        <f t="shared" si="22"/>
        <v>2 Proton and Ion Accelerators and Applications</v>
      </c>
      <c r="Y39" s="43" t="str">
        <f t="shared" si="21"/>
        <v>2C RFQs</v>
      </c>
    </row>
    <row r="40" spans="1:27" ht="330" x14ac:dyDescent="0.3">
      <c r="A40" s="32">
        <v>1407</v>
      </c>
      <c r="B40" s="32" t="s">
        <v>1070</v>
      </c>
      <c r="C40" s="32" t="s">
        <v>1025</v>
      </c>
      <c r="D40" s="32" t="s">
        <v>110</v>
      </c>
      <c r="E40" s="32" t="s">
        <v>109</v>
      </c>
      <c r="F40" s="32" t="s">
        <v>22</v>
      </c>
      <c r="G40" s="32" t="s">
        <v>94</v>
      </c>
      <c r="H40" s="32" t="s">
        <v>23</v>
      </c>
      <c r="I40" s="32" t="s">
        <v>1026</v>
      </c>
      <c r="J40" s="32" t="s">
        <v>808</v>
      </c>
      <c r="K40" s="32" t="s">
        <v>34</v>
      </c>
      <c r="L40" s="36"/>
      <c r="M40" s="36"/>
      <c r="N40" s="35">
        <v>20</v>
      </c>
      <c r="O40" s="35">
        <v>1</v>
      </c>
      <c r="P40" s="35">
        <f>COUNTIF('IPAC15 speakers'!$A$1:$A$52,C41)</f>
        <v>0</v>
      </c>
      <c r="Q40" s="35">
        <f>COUNTIF('SRF15 speakers'!$A$3:$A$65,C41)</f>
        <v>0</v>
      </c>
      <c r="R40" s="35">
        <f>COUNTIF('LINAC14 speakers'!$C$3:$C$54,C41)</f>
        <v>0</v>
      </c>
      <c r="S40" s="35">
        <f>COUNTIF('LINAC12 speakers'!$C49:$C99,D41)</f>
        <v>0</v>
      </c>
      <c r="T40" s="35">
        <f>IF(OR(R40&gt;0,S40&gt;0,Q40&gt;0,P40&gt;0),C41,0)</f>
        <v>0</v>
      </c>
      <c r="U40" s="36" t="str">
        <f t="shared" si="1"/>
        <v>USA</v>
      </c>
      <c r="V40" s="35" t="str">
        <f t="shared" si="7"/>
        <v>Lawrence Berkeley National Laboratory (LBNL)</v>
      </c>
      <c r="W40" s="36" t="str">
        <f t="shared" si="20"/>
        <v>Lawrence Berkeley National Laboratory (LBNL)</v>
      </c>
      <c r="X40" s="36" t="str">
        <f t="shared" si="22"/>
        <v>4 Beam Dynamics, Extreme Beams, Sources and Beam Related Technology</v>
      </c>
      <c r="Y40" s="36" t="str">
        <f t="shared" si="21"/>
        <v>4C Plasma and Laser Wakefield Acceleration</v>
      </c>
    </row>
    <row r="41" spans="1:27" s="55" customFormat="1" ht="132" x14ac:dyDescent="0.3">
      <c r="A41" s="48">
        <v>1411</v>
      </c>
      <c r="B41" s="48" t="s">
        <v>1027</v>
      </c>
      <c r="C41" s="48" t="s">
        <v>1098</v>
      </c>
      <c r="D41" s="48" t="s">
        <v>1028</v>
      </c>
      <c r="E41" s="48" t="s">
        <v>79</v>
      </c>
      <c r="F41" s="48" t="s">
        <v>22</v>
      </c>
      <c r="G41" s="48" t="s">
        <v>37</v>
      </c>
      <c r="H41" s="48" t="s">
        <v>23</v>
      </c>
      <c r="I41" s="48" t="s">
        <v>1029</v>
      </c>
      <c r="J41" s="48" t="s">
        <v>832</v>
      </c>
      <c r="K41" s="48" t="s">
        <v>51</v>
      </c>
      <c r="L41" s="43"/>
      <c r="M41" s="43"/>
      <c r="N41" s="40">
        <v>20</v>
      </c>
      <c r="O41" s="40">
        <v>1</v>
      </c>
      <c r="P41" s="40">
        <f>COUNTIF('IPAC15 speakers'!$A$1:$A$52,#REF!)</f>
        <v>0</v>
      </c>
      <c r="Q41" s="40">
        <f>COUNTIF('SRF15 speakers'!$A$3:$A$65,#REF!)</f>
        <v>0</v>
      </c>
      <c r="R41" s="40">
        <f>COUNTIF('LINAC14 speakers'!$C$3:$C$54,#REF!)</f>
        <v>0</v>
      </c>
      <c r="S41" s="40">
        <f>COUNTIF('LINAC12 speakers'!$C50:$C100,#REF!)</f>
        <v>0</v>
      </c>
      <c r="T41" s="40">
        <f>IF(OR(R41&gt;0,S41&gt;0,Q41&gt;0,P41&gt;0),#REF!,0)</f>
        <v>0</v>
      </c>
      <c r="U41" s="43" t="str">
        <f t="shared" si="1"/>
        <v>USA</v>
      </c>
      <c r="V41" s="40" t="str">
        <f t="shared" si="7"/>
        <v>Facility for Rare Isotope Beams (FRIB)</v>
      </c>
      <c r="W41" s="43" t="str">
        <f t="shared" si="20"/>
        <v>Facility for Rare Isotope Beams (FRIB)</v>
      </c>
      <c r="X41" s="43" t="s">
        <v>1105</v>
      </c>
      <c r="Y41" s="43" t="str">
        <f t="shared" si="21"/>
        <v>3E Cryomodules and Cryogenics</v>
      </c>
    </row>
    <row r="42" spans="1:27" s="54" customFormat="1" ht="49.5" x14ac:dyDescent="0.3">
      <c r="A42" s="47">
        <v>1412</v>
      </c>
      <c r="B42" s="47" t="s">
        <v>1060</v>
      </c>
      <c r="C42" s="47" t="s">
        <v>1061</v>
      </c>
      <c r="D42" s="47"/>
      <c r="E42" s="47" t="s">
        <v>79</v>
      </c>
      <c r="F42" s="47" t="s">
        <v>22</v>
      </c>
      <c r="G42" s="47" t="s">
        <v>37</v>
      </c>
      <c r="H42" s="47" t="s">
        <v>23</v>
      </c>
      <c r="I42" s="47" t="s">
        <v>1062</v>
      </c>
      <c r="J42" s="47" t="s">
        <v>820</v>
      </c>
      <c r="K42" s="47" t="s">
        <v>26</v>
      </c>
      <c r="L42" s="42"/>
      <c r="M42" s="42"/>
      <c r="N42" s="41">
        <v>30</v>
      </c>
      <c r="O42" s="41">
        <v>1</v>
      </c>
      <c r="P42" s="41">
        <f>COUNTIF('IPAC15 speakers'!$A$1:$A$52,C44)</f>
        <v>0</v>
      </c>
      <c r="Q42" s="41">
        <f>COUNTIF('SRF15 speakers'!$A$3:$A$65,C44)</f>
        <v>0</v>
      </c>
      <c r="R42" s="41">
        <f>COUNTIF('LINAC14 speakers'!$C$3:$C$54,C44)</f>
        <v>0</v>
      </c>
      <c r="S42" s="41">
        <f>COUNTIF('LINAC12 speakers'!$C51:$C101,D44)</f>
        <v>0</v>
      </c>
      <c r="T42" s="41">
        <f>IF(OR(R42&gt;0,S42&gt;0,Q42&gt;0,P42&gt;0),C44,0)</f>
        <v>0</v>
      </c>
      <c r="U42" s="42" t="str">
        <f t="shared" si="1"/>
        <v>USA</v>
      </c>
      <c r="V42" s="41" t="str">
        <f t="shared" si="7"/>
        <v>Facility for Rare Isotope Beams (FRIB)</v>
      </c>
      <c r="W42" s="42" t="str">
        <f t="shared" si="20"/>
        <v>Facility for Rare Isotope Beams (FRIB)</v>
      </c>
      <c r="X42" s="42" t="s">
        <v>845</v>
      </c>
      <c r="Y42" s="42" t="s">
        <v>85</v>
      </c>
      <c r="Z42" s="54" t="s">
        <v>1063</v>
      </c>
      <c r="AA42" s="54" t="s">
        <v>1109</v>
      </c>
    </row>
    <row r="43" spans="1:27" s="53" customFormat="1" ht="66" x14ac:dyDescent="0.3">
      <c r="A43" s="46">
        <v>1419</v>
      </c>
      <c r="B43" s="46" t="s">
        <v>1053</v>
      </c>
      <c r="C43" s="46" t="s">
        <v>319</v>
      </c>
      <c r="D43" s="46" t="s">
        <v>1056</v>
      </c>
      <c r="E43" s="46" t="s">
        <v>79</v>
      </c>
      <c r="F43" s="46" t="s">
        <v>22</v>
      </c>
      <c r="G43" s="46" t="s">
        <v>60</v>
      </c>
      <c r="H43" s="46" t="s">
        <v>23</v>
      </c>
      <c r="I43" s="46" t="s">
        <v>1054</v>
      </c>
      <c r="J43" s="46" t="s">
        <v>820</v>
      </c>
      <c r="K43" s="46" t="s">
        <v>26</v>
      </c>
      <c r="L43" s="39"/>
      <c r="M43" s="39"/>
      <c r="N43" s="38">
        <v>30</v>
      </c>
      <c r="O43" s="38">
        <v>1</v>
      </c>
      <c r="P43" s="38">
        <f>COUNTIF('IPAC15 speakers'!$A$1:$A$52,C46)</f>
        <v>0</v>
      </c>
      <c r="Q43" s="38">
        <f>COUNTIF('SRF15 speakers'!$A$3:$A$65,C46)</f>
        <v>0</v>
      </c>
      <c r="R43" s="38">
        <f>COUNTIF('LINAC14 speakers'!$C$3:$C$54,C46)</f>
        <v>0</v>
      </c>
      <c r="S43" s="38">
        <f>COUNTIF('LINAC12 speakers'!$C53:$C103,D46)</f>
        <v>0</v>
      </c>
      <c r="T43" s="38">
        <f>IF(OR(R43&gt;0,S43&gt;0,Q43&gt;0,P43&gt;0),C46,0)</f>
        <v>0</v>
      </c>
      <c r="U43" s="39" t="str">
        <f t="shared" si="1"/>
        <v>USA</v>
      </c>
      <c r="V43" s="38" t="str">
        <f t="shared" si="7"/>
        <v>Facility for Rare Isotope Beams (FRIB)</v>
      </c>
      <c r="W43" s="39" t="str">
        <f t="shared" ref="W43:W49" si="23">IF(O43=1,E43)</f>
        <v>Facility for Rare Isotope Beams (FRIB)</v>
      </c>
      <c r="X43" s="39" t="s">
        <v>845</v>
      </c>
      <c r="Y43" s="39" t="s">
        <v>73</v>
      </c>
      <c r="Z43" s="53" t="s">
        <v>1064</v>
      </c>
      <c r="AA43" s="53" t="s">
        <v>1106</v>
      </c>
    </row>
    <row r="44" spans="1:27" ht="165" x14ac:dyDescent="0.3">
      <c r="A44" s="32">
        <v>1421</v>
      </c>
      <c r="B44" s="32" t="s">
        <v>1072</v>
      </c>
      <c r="C44" s="32" t="s">
        <v>1030</v>
      </c>
      <c r="E44" s="32" t="s">
        <v>137</v>
      </c>
      <c r="F44" s="32" t="s">
        <v>129</v>
      </c>
      <c r="G44" s="32" t="s">
        <v>28</v>
      </c>
      <c r="H44" s="32" t="s">
        <v>23</v>
      </c>
      <c r="I44" s="32" t="s">
        <v>1031</v>
      </c>
      <c r="J44" s="32" t="s">
        <v>808</v>
      </c>
      <c r="K44" s="32" t="s">
        <v>32</v>
      </c>
      <c r="L44" s="36"/>
      <c r="M44" s="36"/>
      <c r="N44" s="35">
        <v>20</v>
      </c>
      <c r="O44" s="35">
        <v>1</v>
      </c>
      <c r="P44" s="35">
        <f>COUNTIF('IPAC15 speakers'!$A$1:$A$52,C47)</f>
        <v>0</v>
      </c>
      <c r="Q44" s="35">
        <f>COUNTIF('SRF15 speakers'!$A$3:$A$65,C47)</f>
        <v>0</v>
      </c>
      <c r="R44" s="35">
        <f>COUNTIF('LINAC14 speakers'!$C$3:$C$54,C47)</f>
        <v>0</v>
      </c>
      <c r="S44" s="35">
        <f>COUNTIF('LINAC12 speakers'!$C54:$C104,D47)</f>
        <v>0</v>
      </c>
      <c r="T44" s="35">
        <f>IF(OR(R44&gt;0,S44&gt;0,Q44&gt;0,P44&gt;0),C47,0)</f>
        <v>0</v>
      </c>
      <c r="U44" s="36" t="str">
        <f t="shared" si="1"/>
        <v>CDN</v>
      </c>
      <c r="V44" s="35" t="str">
        <f t="shared" si="7"/>
        <v>TRIUMF</v>
      </c>
      <c r="W44" s="36" t="str">
        <f t="shared" si="23"/>
        <v>TRIUMF</v>
      </c>
      <c r="X44" s="36" t="str">
        <f t="shared" ref="X44:X49" si="24">IF(O44=1,J44)</f>
        <v>4 Beam Dynamics, Extreme Beams, Sources and Beam Related Technology</v>
      </c>
      <c r="Y44" s="36" t="str">
        <f t="shared" ref="Y44:Y49" si="25">IF(O44=1,K44)</f>
        <v>4A Beam Dynamics, Beam Simulations, Beam Transport</v>
      </c>
    </row>
    <row r="45" spans="1:27" ht="132" x14ac:dyDescent="0.3">
      <c r="A45" s="32">
        <v>1468</v>
      </c>
      <c r="B45" s="32" t="s">
        <v>1033</v>
      </c>
      <c r="C45" s="32" t="s">
        <v>998</v>
      </c>
      <c r="E45" s="32" t="s">
        <v>121</v>
      </c>
      <c r="F45" s="32" t="s">
        <v>36</v>
      </c>
      <c r="G45" s="32" t="s">
        <v>1034</v>
      </c>
      <c r="H45" s="32" t="s">
        <v>23</v>
      </c>
      <c r="I45" s="32" t="s">
        <v>1035</v>
      </c>
      <c r="J45" s="32" t="s">
        <v>805</v>
      </c>
      <c r="K45" s="32" t="s">
        <v>62</v>
      </c>
      <c r="L45" s="36"/>
      <c r="M45" s="36"/>
      <c r="N45" s="35">
        <v>20</v>
      </c>
      <c r="O45" s="35">
        <v>1</v>
      </c>
      <c r="P45" s="35">
        <f>COUNTIF('IPAC15 speakers'!$A$1:$A$52,C49)</f>
        <v>0</v>
      </c>
      <c r="Q45" s="35">
        <f>COUNTIF('SRF15 speakers'!$A$3:$A$65,C49)</f>
        <v>0</v>
      </c>
      <c r="R45" s="35">
        <f>COUNTIF('LINAC14 speakers'!$C$3:$C$54,C49)</f>
        <v>0</v>
      </c>
      <c r="S45" s="35">
        <f>COUNTIF('LINAC12 speakers'!$C55:$C105,D49)</f>
        <v>0</v>
      </c>
      <c r="T45" s="35">
        <f>IF(OR(R45&gt;0,S45&gt;0,Q45&gt;0,P45&gt;0),C49,0)</f>
        <v>0</v>
      </c>
      <c r="U45" s="36" t="str">
        <f t="shared" si="1"/>
        <v>PRC</v>
      </c>
      <c r="V45" s="35" t="str">
        <f t="shared" si="7"/>
        <v>Shanghai Institute of Applied Physics (SINAP)</v>
      </c>
      <c r="W45" s="36" t="str">
        <f t="shared" si="23"/>
        <v>Shanghai Institute of Applied Physics (SINAP)</v>
      </c>
      <c r="X45" s="36" t="str">
        <f t="shared" si="24"/>
        <v>1 Electron Accelerators and Applications</v>
      </c>
      <c r="Y45" s="36" t="str">
        <f t="shared" si="25"/>
        <v>1D FELs</v>
      </c>
    </row>
    <row r="46" spans="1:27" ht="330" x14ac:dyDescent="0.3">
      <c r="A46" s="32">
        <v>1479</v>
      </c>
      <c r="B46" s="32" t="s">
        <v>1036</v>
      </c>
      <c r="C46" s="32" t="s">
        <v>1037</v>
      </c>
      <c r="E46" s="32" t="s">
        <v>950</v>
      </c>
      <c r="F46" s="32" t="s">
        <v>71</v>
      </c>
      <c r="G46" s="32" t="s">
        <v>1038</v>
      </c>
      <c r="H46" s="32" t="s">
        <v>23</v>
      </c>
      <c r="I46" s="32" t="s">
        <v>1039</v>
      </c>
      <c r="J46" s="32" t="s">
        <v>832</v>
      </c>
      <c r="K46" s="32" t="s">
        <v>92</v>
      </c>
      <c r="L46" s="36"/>
      <c r="M46" s="36"/>
      <c r="N46" s="35">
        <v>20</v>
      </c>
      <c r="O46" s="35">
        <v>1</v>
      </c>
      <c r="P46" s="35">
        <f>COUNTIF('IPAC15 speakers'!$A$1:$A$52,C50)</f>
        <v>0</v>
      </c>
      <c r="Q46" s="35">
        <f>COUNTIF('SRF15 speakers'!$A$3:$A$65,C50)</f>
        <v>0</v>
      </c>
      <c r="R46" s="35">
        <f>COUNTIF('LINAC14 speakers'!$C$3:$C$54,C50)</f>
        <v>0</v>
      </c>
      <c r="S46" s="35">
        <f>COUNTIF('LINAC12 speakers'!$C56:$C106,D50)</f>
        <v>0</v>
      </c>
      <c r="T46" s="35">
        <f>IF(OR(R46&gt;0,S46&gt;0,Q46&gt;0,P46&gt;0),C50,0)</f>
        <v>0</v>
      </c>
      <c r="U46" s="36" t="str">
        <f t="shared" si="1"/>
        <v>CH</v>
      </c>
      <c r="V46" s="35" t="str">
        <f t="shared" si="7"/>
        <v>CERN</v>
      </c>
      <c r="W46" s="36" t="str">
        <f t="shared" si="23"/>
        <v>CERN</v>
      </c>
      <c r="X46" s="36" t="str">
        <f t="shared" si="24"/>
        <v>3 Technology</v>
      </c>
      <c r="Y46" s="36" t="str">
        <f t="shared" si="25"/>
        <v>3G Beam Diagnostics</v>
      </c>
    </row>
    <row r="47" spans="1:27" ht="231" x14ac:dyDescent="0.3">
      <c r="A47" s="32">
        <v>1480</v>
      </c>
      <c r="B47" s="32" t="s">
        <v>1040</v>
      </c>
      <c r="C47" s="32" t="s">
        <v>120</v>
      </c>
      <c r="D47" s="32" t="s">
        <v>1085</v>
      </c>
      <c r="E47" s="32" t="s">
        <v>1042</v>
      </c>
      <c r="F47" s="32" t="s">
        <v>44</v>
      </c>
      <c r="G47" s="32" t="s">
        <v>1038</v>
      </c>
      <c r="H47" s="32" t="s">
        <v>23</v>
      </c>
      <c r="I47" s="32" t="s">
        <v>1041</v>
      </c>
      <c r="J47" s="32" t="s">
        <v>820</v>
      </c>
      <c r="K47" s="32" t="s">
        <v>38</v>
      </c>
      <c r="L47" s="36"/>
      <c r="M47" s="36"/>
      <c r="N47" s="35">
        <v>20</v>
      </c>
      <c r="O47" s="35">
        <v>1</v>
      </c>
      <c r="P47" s="35">
        <f>COUNTIF('IPAC15 speakers'!$A$1:$A$52,C51)</f>
        <v>0</v>
      </c>
      <c r="Q47" s="35">
        <f>COUNTIF('SRF15 speakers'!$A$3:$A$65,C51)</f>
        <v>0</v>
      </c>
      <c r="R47" s="35">
        <f>COUNTIF('LINAC14 speakers'!$C$3:$C$54,C51)</f>
        <v>0</v>
      </c>
      <c r="S47" s="35">
        <f>COUNTIF('LINAC12 speakers'!$C57:$C107,D51)</f>
        <v>0</v>
      </c>
      <c r="T47" s="35">
        <f>IF(OR(R47&gt;0,S47&gt;0,Q47&gt;0,P47&gt;0),C51,0)</f>
        <v>0</v>
      </c>
      <c r="U47" s="36" t="str">
        <f t="shared" si="1"/>
        <v>UK</v>
      </c>
      <c r="V47" s="35" t="str">
        <f t="shared" si="7"/>
        <v>Science and Technology Facilities Council (STFC/RAL)</v>
      </c>
      <c r="W47" s="36" t="str">
        <f t="shared" si="23"/>
        <v>Science and Technology Facilities Council (STFC/RAL)</v>
      </c>
      <c r="X47" s="36" t="str">
        <f t="shared" si="24"/>
        <v>2 Proton and Ion Accelerators and Applications</v>
      </c>
      <c r="Y47" s="36" t="str">
        <f t="shared" si="25"/>
        <v>2C RFQs</v>
      </c>
    </row>
    <row r="48" spans="1:27" ht="49.5" x14ac:dyDescent="0.3">
      <c r="A48" s="32">
        <v>1504</v>
      </c>
      <c r="B48" s="32" t="s">
        <v>1086</v>
      </c>
      <c r="C48" s="32" t="s">
        <v>196</v>
      </c>
      <c r="E48" s="32" t="s">
        <v>950</v>
      </c>
      <c r="F48" s="32" t="s">
        <v>71</v>
      </c>
      <c r="G48" s="32" t="s">
        <v>1087</v>
      </c>
      <c r="H48" s="52" t="s">
        <v>23</v>
      </c>
      <c r="I48" s="32" t="s">
        <v>1088</v>
      </c>
      <c r="J48" s="32" t="s">
        <v>820</v>
      </c>
      <c r="K48" s="32" t="s">
        <v>1089</v>
      </c>
      <c r="N48" s="35">
        <v>30</v>
      </c>
      <c r="O48" s="35">
        <v>1</v>
      </c>
      <c r="P48" s="35">
        <f>COUNTIF('IPAC15 speakers'!$A$1:$A$52,C52)</f>
        <v>0</v>
      </c>
      <c r="Q48" s="35">
        <f>COUNTIF('SRF15 speakers'!$A$3:$A$65,C52)</f>
        <v>0</v>
      </c>
      <c r="R48" s="35">
        <f>COUNTIF('LINAC14 speakers'!$C$3:$C$54,C52)</f>
        <v>0</v>
      </c>
      <c r="S48" s="35">
        <f>COUNTIF('LINAC12 speakers'!$C58:$C108,D52)</f>
        <v>0</v>
      </c>
      <c r="T48" s="35">
        <f>IF(OR(R48&gt;0,S48&gt;0,Q48&gt;0,P48&gt;0),C52,0)</f>
        <v>0</v>
      </c>
      <c r="U48" s="36" t="str">
        <f t="shared" si="1"/>
        <v>CH</v>
      </c>
      <c r="V48" s="35" t="str">
        <f t="shared" si="7"/>
        <v>CERN</v>
      </c>
      <c r="W48" s="36" t="str">
        <f t="shared" si="23"/>
        <v>CERN</v>
      </c>
      <c r="X48" s="36" t="str">
        <f t="shared" si="24"/>
        <v>2 Proton and Ion Accelerators and Applications</v>
      </c>
      <c r="Y48" s="36" t="str">
        <f t="shared" si="25"/>
        <v>2D Room temperature structures</v>
      </c>
    </row>
    <row r="49" spans="1:25" ht="82.5" x14ac:dyDescent="0.3">
      <c r="A49" s="32">
        <v>2000</v>
      </c>
      <c r="B49" s="32" t="s">
        <v>1051</v>
      </c>
      <c r="C49" s="32" t="s">
        <v>1052</v>
      </c>
      <c r="D49" s="32" t="s">
        <v>1091</v>
      </c>
      <c r="E49" s="32" t="s">
        <v>950</v>
      </c>
      <c r="F49" s="32" t="s">
        <v>71</v>
      </c>
      <c r="G49" s="32" t="s">
        <v>1064</v>
      </c>
      <c r="H49" s="52" t="s">
        <v>23</v>
      </c>
      <c r="I49" s="32" t="s">
        <v>1092</v>
      </c>
      <c r="J49" s="32" t="s">
        <v>832</v>
      </c>
      <c r="K49" s="32" t="s">
        <v>47</v>
      </c>
      <c r="L49" s="36"/>
      <c r="M49" s="36"/>
      <c r="N49" s="35">
        <v>30</v>
      </c>
      <c r="O49" s="35">
        <v>1</v>
      </c>
      <c r="P49" s="35">
        <f>COUNTIF('IPAC15 speakers'!$A$1:$A$52,C53)</f>
        <v>0</v>
      </c>
      <c r="Q49" s="35">
        <f>COUNTIF('SRF15 speakers'!$A$3:$A$65,C53)</f>
        <v>0</v>
      </c>
      <c r="R49" s="35">
        <f>COUNTIF('LINAC14 speakers'!$C$3:$C$54,C53)</f>
        <v>0</v>
      </c>
      <c r="S49" s="35">
        <f>COUNTIF('LINAC12 speakers'!$C59:$C109,D53)</f>
        <v>0</v>
      </c>
      <c r="T49" s="35">
        <f>IF(OR(R49&gt;0,S49&gt;0,Q49&gt;0,P49&gt;0),C53,0)</f>
        <v>0</v>
      </c>
      <c r="U49" s="36" t="str">
        <f t="shared" si="1"/>
        <v>CH</v>
      </c>
      <c r="V49" s="35" t="str">
        <f t="shared" si="7"/>
        <v>CERN</v>
      </c>
      <c r="W49" s="36" t="str">
        <f t="shared" si="23"/>
        <v>CERN</v>
      </c>
      <c r="X49" s="36" t="str">
        <f t="shared" si="24"/>
        <v>3 Technology</v>
      </c>
      <c r="Y49" s="36" t="str">
        <f t="shared" si="25"/>
        <v>3C RF Power Sources and Power Couplers</v>
      </c>
    </row>
    <row r="50" spans="1:25" x14ac:dyDescent="0.3">
      <c r="H50" s="32"/>
      <c r="L50" s="36"/>
      <c r="M50" s="36"/>
      <c r="N50" s="35"/>
      <c r="O50" s="35"/>
      <c r="P50" s="35"/>
      <c r="Q50" s="35"/>
      <c r="R50" s="35"/>
      <c r="S50" s="35"/>
      <c r="T50" s="35"/>
      <c r="U50" s="36"/>
      <c r="V50" s="36"/>
      <c r="W50" s="36"/>
      <c r="X50" s="36"/>
      <c r="Y50" s="36"/>
    </row>
    <row r="51" spans="1:25" x14ac:dyDescent="0.3">
      <c r="H51" s="32"/>
      <c r="L51" s="36"/>
      <c r="M51" s="36"/>
      <c r="N51" s="35"/>
      <c r="O51" s="35"/>
      <c r="P51" s="35"/>
      <c r="Q51" s="35"/>
      <c r="R51" s="35"/>
      <c r="S51" s="35"/>
      <c r="T51" s="35"/>
      <c r="U51" s="36"/>
      <c r="V51" s="36"/>
      <c r="W51" s="36"/>
      <c r="X51" s="36"/>
      <c r="Y51" s="36"/>
    </row>
    <row r="52" spans="1:25" x14ac:dyDescent="0.3">
      <c r="H52" s="32"/>
      <c r="L52" s="36"/>
      <c r="M52" s="36"/>
      <c r="N52" s="35"/>
      <c r="O52" s="35"/>
      <c r="P52" s="35"/>
      <c r="Q52" s="35"/>
      <c r="R52" s="35"/>
      <c r="S52" s="35"/>
      <c r="T52" s="35"/>
      <c r="U52" s="36"/>
      <c r="V52" s="36"/>
      <c r="W52" s="36"/>
      <c r="X52" s="36"/>
      <c r="Y52" s="36"/>
    </row>
    <row r="53" spans="1:25" x14ac:dyDescent="0.3">
      <c r="H53" s="32"/>
      <c r="L53" s="36"/>
      <c r="M53" s="36"/>
      <c r="N53" s="35"/>
      <c r="O53" s="35"/>
      <c r="P53" s="35"/>
      <c r="Q53" s="35"/>
      <c r="R53" s="35"/>
      <c r="S53" s="35"/>
      <c r="T53" s="35"/>
      <c r="U53" s="36"/>
      <c r="V53" s="36"/>
      <c r="W53" s="36"/>
      <c r="X53" s="36"/>
      <c r="Y53" s="36"/>
    </row>
    <row r="54" spans="1:25" x14ac:dyDescent="0.3">
      <c r="H54" s="32"/>
      <c r="L54" s="36"/>
      <c r="M54" s="36"/>
      <c r="N54" s="35"/>
      <c r="O54" s="35"/>
      <c r="P54" s="35"/>
      <c r="Q54" s="35"/>
      <c r="R54" s="35"/>
      <c r="S54" s="35"/>
      <c r="T54" s="35"/>
      <c r="U54" s="36"/>
      <c r="V54" s="36"/>
      <c r="W54" s="36"/>
      <c r="X54" s="36"/>
      <c r="Y54" s="36"/>
    </row>
    <row r="55" spans="1:25" x14ac:dyDescent="0.3">
      <c r="H55" s="32"/>
      <c r="L55" s="36"/>
      <c r="M55" s="36"/>
      <c r="N55" s="35"/>
      <c r="O55" s="35"/>
      <c r="P55" s="35"/>
      <c r="Q55" s="35"/>
      <c r="R55" s="35"/>
      <c r="S55" s="35"/>
      <c r="T55" s="35"/>
      <c r="U55" s="36"/>
      <c r="V55" s="36"/>
      <c r="W55" s="36"/>
      <c r="X55" s="36"/>
      <c r="Y55" s="36"/>
    </row>
    <row r="56" spans="1:25" x14ac:dyDescent="0.3">
      <c r="H56" s="32"/>
      <c r="L56" s="36"/>
      <c r="M56" s="36"/>
      <c r="N56" s="35"/>
      <c r="O56" s="35"/>
      <c r="P56" s="35"/>
      <c r="Q56" s="35"/>
      <c r="R56" s="35"/>
      <c r="S56" s="35"/>
      <c r="T56" s="35"/>
      <c r="U56" s="36"/>
      <c r="V56" s="36"/>
      <c r="W56" s="36"/>
      <c r="X56" s="36"/>
      <c r="Y56" s="36"/>
    </row>
    <row r="57" spans="1:25" x14ac:dyDescent="0.3">
      <c r="H57" s="32"/>
      <c r="L57" s="36"/>
      <c r="M57" s="36"/>
      <c r="N57" s="35"/>
      <c r="O57" s="35"/>
      <c r="P57" s="35"/>
      <c r="Q57" s="35"/>
      <c r="R57" s="35"/>
      <c r="S57" s="35"/>
      <c r="T57" s="35"/>
      <c r="U57" s="36"/>
      <c r="V57" s="36"/>
      <c r="W57" s="36"/>
      <c r="X57" s="36"/>
      <c r="Y57" s="36"/>
    </row>
    <row r="58" spans="1:25" x14ac:dyDescent="0.3">
      <c r="H58" s="32"/>
      <c r="L58" s="36"/>
      <c r="M58" s="36"/>
      <c r="N58" s="35"/>
      <c r="O58" s="35"/>
      <c r="P58" s="35"/>
      <c r="Q58" s="35"/>
      <c r="R58" s="35"/>
      <c r="S58" s="35"/>
      <c r="T58" s="35"/>
      <c r="U58" s="36"/>
      <c r="V58" s="36"/>
      <c r="W58" s="36"/>
      <c r="X58" s="36"/>
      <c r="Y58" s="36"/>
    </row>
    <row r="59" spans="1:25" x14ac:dyDescent="0.3">
      <c r="H59" s="32"/>
      <c r="L59" s="36"/>
      <c r="M59" s="36"/>
      <c r="N59" s="35"/>
      <c r="O59" s="35"/>
      <c r="P59" s="35"/>
      <c r="Q59" s="35"/>
      <c r="R59" s="35"/>
      <c r="S59" s="35"/>
      <c r="T59" s="35"/>
      <c r="U59" s="36"/>
      <c r="V59" s="36"/>
      <c r="W59" s="36"/>
      <c r="X59" s="36"/>
      <c r="Y59" s="36"/>
    </row>
    <row r="60" spans="1:25" x14ac:dyDescent="0.3">
      <c r="H60" s="32"/>
      <c r="L60" s="36"/>
      <c r="M60" s="36"/>
      <c r="N60" s="35"/>
      <c r="O60" s="35"/>
      <c r="P60" s="35"/>
      <c r="Q60" s="35"/>
      <c r="R60" s="35"/>
      <c r="S60" s="35"/>
      <c r="T60" s="35"/>
      <c r="U60" s="36"/>
      <c r="V60" s="36"/>
      <c r="W60" s="36"/>
      <c r="X60" s="36"/>
      <c r="Y60" s="36"/>
    </row>
    <row r="61" spans="1:25" x14ac:dyDescent="0.3">
      <c r="H61" s="32"/>
      <c r="L61" s="36"/>
      <c r="M61" s="36"/>
      <c r="N61" s="35"/>
      <c r="O61" s="35"/>
      <c r="P61" s="35"/>
      <c r="Q61" s="35"/>
      <c r="R61" s="35"/>
      <c r="S61" s="35"/>
      <c r="T61" s="35"/>
      <c r="U61" s="36"/>
      <c r="V61" s="36"/>
      <c r="W61" s="36"/>
      <c r="X61" s="36"/>
      <c r="Y61" s="36"/>
    </row>
    <row r="62" spans="1:25" x14ac:dyDescent="0.3">
      <c r="H62" s="32"/>
      <c r="L62" s="36"/>
      <c r="M62" s="36"/>
      <c r="N62" s="35"/>
      <c r="O62" s="35"/>
      <c r="P62" s="35"/>
      <c r="Q62" s="35"/>
      <c r="R62" s="35"/>
      <c r="S62" s="35"/>
      <c r="T62" s="35"/>
      <c r="U62" s="36"/>
      <c r="V62" s="36"/>
      <c r="W62" s="36"/>
      <c r="X62" s="36"/>
      <c r="Y62" s="36"/>
    </row>
    <row r="63" spans="1:25" x14ac:dyDescent="0.3">
      <c r="H63" s="32"/>
      <c r="L63" s="36"/>
      <c r="M63" s="36"/>
      <c r="N63" s="35"/>
      <c r="O63" s="35"/>
      <c r="P63" s="35"/>
      <c r="Q63" s="35"/>
      <c r="R63" s="35"/>
      <c r="S63" s="35"/>
      <c r="T63" s="35"/>
      <c r="U63" s="36"/>
      <c r="V63" s="36"/>
      <c r="W63" s="36"/>
      <c r="X63" s="36"/>
      <c r="Y63" s="36"/>
    </row>
    <row r="64" spans="1:25" x14ac:dyDescent="0.3">
      <c r="H64" s="32"/>
      <c r="L64" s="36"/>
      <c r="M64" s="36"/>
      <c r="N64" s="35"/>
      <c r="O64" s="35"/>
      <c r="P64" s="35"/>
      <c r="Q64" s="35"/>
      <c r="R64" s="35"/>
      <c r="S64" s="35"/>
      <c r="T64" s="35"/>
      <c r="U64" s="36"/>
      <c r="V64" s="36"/>
      <c r="W64" s="36"/>
      <c r="X64" s="36"/>
      <c r="Y64" s="36"/>
    </row>
    <row r="65" spans="5:25" x14ac:dyDescent="0.3">
      <c r="H65" s="32"/>
      <c r="L65" s="36"/>
      <c r="M65" s="36"/>
      <c r="N65" s="35"/>
      <c r="O65" s="35"/>
      <c r="P65" s="35"/>
      <c r="Q65" s="35"/>
      <c r="R65" s="35"/>
      <c r="S65" s="35"/>
      <c r="T65" s="35"/>
      <c r="U65" s="36"/>
      <c r="V65" s="36"/>
      <c r="W65" s="36"/>
      <c r="X65" s="36"/>
      <c r="Y65" s="36"/>
    </row>
    <row r="66" spans="5:25" x14ac:dyDescent="0.3">
      <c r="H66" s="32"/>
      <c r="L66" s="36"/>
      <c r="M66" s="36"/>
      <c r="N66" s="35"/>
      <c r="O66" s="35"/>
      <c r="P66" s="35"/>
      <c r="Q66" s="35"/>
      <c r="R66" s="35"/>
      <c r="S66" s="35"/>
      <c r="T66" s="35"/>
      <c r="U66" s="36"/>
      <c r="V66" s="36"/>
      <c r="W66" s="36"/>
      <c r="X66" s="36"/>
      <c r="Y66" s="36"/>
    </row>
    <row r="67" spans="5:25" x14ac:dyDescent="0.3">
      <c r="H67" s="32"/>
      <c r="L67" s="36"/>
      <c r="M67" s="36"/>
      <c r="N67" s="35"/>
      <c r="O67" s="35"/>
      <c r="P67" s="35"/>
      <c r="Q67" s="35"/>
      <c r="R67" s="35"/>
      <c r="S67" s="35"/>
      <c r="T67" s="35"/>
      <c r="U67" s="36"/>
      <c r="V67" s="36"/>
      <c r="W67" s="36"/>
      <c r="X67" s="36"/>
      <c r="Y67" s="36"/>
    </row>
    <row r="68" spans="5:25" x14ac:dyDescent="0.3">
      <c r="E68" s="49"/>
      <c r="H68" s="32"/>
      <c r="L68" s="36"/>
      <c r="M68" s="36"/>
      <c r="N68" s="35"/>
      <c r="O68" s="35"/>
      <c r="P68" s="35"/>
      <c r="Q68" s="35"/>
      <c r="R68" s="35"/>
      <c r="S68" s="35"/>
      <c r="T68" s="35"/>
      <c r="U68" s="36"/>
      <c r="V68" s="36"/>
      <c r="W68" s="36"/>
      <c r="X68" s="36"/>
      <c r="Y68" s="36"/>
    </row>
    <row r="69" spans="5:25" x14ac:dyDescent="0.3">
      <c r="H69" s="32"/>
      <c r="L69" s="36"/>
      <c r="M69" s="36"/>
      <c r="N69" s="35"/>
      <c r="O69" s="35"/>
      <c r="P69" s="35"/>
      <c r="Q69" s="35"/>
      <c r="R69" s="35"/>
      <c r="S69" s="35"/>
      <c r="T69" s="35"/>
      <c r="U69" s="36"/>
      <c r="V69" s="36"/>
      <c r="W69" s="36"/>
      <c r="X69" s="36"/>
      <c r="Y69" s="36"/>
    </row>
    <row r="70" spans="5:25" x14ac:dyDescent="0.3">
      <c r="H70" s="32"/>
      <c r="L70" s="36"/>
      <c r="M70" s="36"/>
      <c r="N70" s="35"/>
      <c r="O70" s="35"/>
      <c r="P70" s="35"/>
      <c r="Q70" s="35"/>
      <c r="R70" s="35"/>
      <c r="S70" s="35"/>
      <c r="T70" s="35"/>
      <c r="U70" s="36"/>
      <c r="V70" s="36"/>
      <c r="W70" s="36"/>
      <c r="X70" s="36"/>
      <c r="Y70" s="36"/>
    </row>
    <row r="71" spans="5:25" x14ac:dyDescent="0.3">
      <c r="H71" s="32"/>
      <c r="L71" s="36"/>
      <c r="M71" s="36"/>
      <c r="N71" s="35"/>
      <c r="O71" s="35"/>
      <c r="P71" s="35"/>
      <c r="Q71" s="35"/>
      <c r="R71" s="35"/>
      <c r="S71" s="35"/>
      <c r="T71" s="35"/>
      <c r="U71" s="36"/>
      <c r="V71" s="36"/>
      <c r="W71" s="36"/>
      <c r="X71" s="36"/>
      <c r="Y71" s="36"/>
    </row>
    <row r="72" spans="5:25" x14ac:dyDescent="0.3">
      <c r="H72" s="32"/>
      <c r="L72" s="36"/>
      <c r="M72" s="36"/>
      <c r="N72" s="35"/>
      <c r="O72" s="35"/>
      <c r="P72" s="35"/>
      <c r="Q72" s="35"/>
      <c r="R72" s="35"/>
      <c r="S72" s="35"/>
      <c r="T72" s="35"/>
      <c r="U72" s="36"/>
      <c r="V72" s="36"/>
      <c r="W72" s="36"/>
      <c r="X72" s="36"/>
      <c r="Y72" s="36"/>
    </row>
    <row r="73" spans="5:25" x14ac:dyDescent="0.3">
      <c r="H73" s="32"/>
      <c r="L73" s="36"/>
      <c r="M73" s="36"/>
      <c r="N73" s="35"/>
      <c r="O73" s="35"/>
      <c r="P73" s="35"/>
      <c r="Q73" s="35"/>
      <c r="R73" s="35"/>
      <c r="S73" s="35"/>
      <c r="T73" s="35"/>
      <c r="U73" s="36"/>
      <c r="V73" s="36"/>
      <c r="W73" s="36"/>
      <c r="X73" s="36"/>
      <c r="Y73" s="36"/>
    </row>
    <row r="74" spans="5:25" x14ac:dyDescent="0.3">
      <c r="H74" s="32"/>
      <c r="L74" s="36"/>
      <c r="M74" s="36"/>
      <c r="N74" s="35"/>
      <c r="O74" s="35"/>
      <c r="P74" s="35"/>
      <c r="Q74" s="35"/>
      <c r="R74" s="35"/>
      <c r="S74" s="35"/>
      <c r="T74" s="35"/>
      <c r="U74" s="36"/>
      <c r="V74" s="36"/>
      <c r="W74" s="36"/>
      <c r="X74" s="36"/>
      <c r="Y74" s="36"/>
    </row>
    <row r="75" spans="5:25" x14ac:dyDescent="0.3">
      <c r="H75" s="32"/>
      <c r="L75" s="36"/>
      <c r="M75" s="36"/>
      <c r="N75" s="35"/>
      <c r="O75" s="35"/>
      <c r="P75" s="35"/>
      <c r="Q75" s="35"/>
      <c r="R75" s="35"/>
      <c r="S75" s="35"/>
      <c r="T75" s="35"/>
      <c r="U75" s="36"/>
      <c r="V75" s="36"/>
      <c r="W75" s="36"/>
      <c r="X75" s="36"/>
      <c r="Y75" s="36"/>
    </row>
    <row r="76" spans="5:25" x14ac:dyDescent="0.3">
      <c r="H76" s="32"/>
      <c r="L76" s="36"/>
      <c r="M76" s="36"/>
      <c r="N76" s="35"/>
      <c r="O76" s="35"/>
      <c r="P76" s="35"/>
      <c r="Q76" s="35"/>
      <c r="R76" s="35"/>
      <c r="S76" s="35"/>
      <c r="T76" s="35"/>
      <c r="U76" s="36"/>
      <c r="V76" s="36"/>
      <c r="W76" s="36"/>
      <c r="X76" s="36"/>
      <c r="Y76" s="36"/>
    </row>
    <row r="77" spans="5:25" x14ac:dyDescent="0.3">
      <c r="H77" s="32"/>
      <c r="L77" s="36"/>
      <c r="M77" s="36"/>
      <c r="N77" s="35"/>
      <c r="O77" s="35"/>
      <c r="P77" s="35"/>
      <c r="Q77" s="35"/>
      <c r="R77" s="35"/>
      <c r="S77" s="35"/>
      <c r="T77" s="35"/>
      <c r="U77" s="36"/>
      <c r="V77" s="36"/>
      <c r="W77" s="36"/>
      <c r="X77" s="36"/>
      <c r="Y77" s="36"/>
    </row>
    <row r="78" spans="5:25" x14ac:dyDescent="0.3">
      <c r="H78" s="32"/>
      <c r="L78" s="36"/>
      <c r="M78" s="36"/>
      <c r="N78" s="35"/>
      <c r="O78" s="35"/>
      <c r="P78" s="35"/>
      <c r="Q78" s="35"/>
      <c r="R78" s="35"/>
      <c r="S78" s="35"/>
      <c r="T78" s="35"/>
      <c r="U78" s="36"/>
      <c r="V78" s="36"/>
      <c r="W78" s="36"/>
      <c r="X78" s="36"/>
      <c r="Y78" s="36"/>
    </row>
    <row r="79" spans="5:25" x14ac:dyDescent="0.3">
      <c r="H79" s="32"/>
      <c r="L79" s="36"/>
      <c r="M79" s="36"/>
      <c r="N79" s="35"/>
      <c r="O79" s="35"/>
      <c r="P79" s="35"/>
      <c r="Q79" s="35"/>
      <c r="R79" s="35"/>
      <c r="S79" s="35"/>
      <c r="T79" s="35"/>
      <c r="U79" s="36"/>
      <c r="V79" s="36"/>
      <c r="W79" s="36"/>
      <c r="X79" s="36"/>
      <c r="Y79" s="36"/>
    </row>
    <row r="80" spans="5:25" x14ac:dyDescent="0.3">
      <c r="H80" s="32"/>
      <c r="L80" s="36"/>
      <c r="M80" s="36"/>
      <c r="N80" s="35"/>
      <c r="O80" s="35"/>
      <c r="P80" s="35"/>
      <c r="Q80" s="35"/>
      <c r="R80" s="35"/>
      <c r="S80" s="35"/>
      <c r="T80" s="35"/>
      <c r="U80" s="36"/>
      <c r="V80" s="36"/>
      <c r="W80" s="36"/>
      <c r="X80" s="36"/>
      <c r="Y80" s="36"/>
    </row>
    <row r="81" spans="8:25" x14ac:dyDescent="0.3">
      <c r="H81" s="32"/>
      <c r="L81" s="36"/>
      <c r="M81" s="36"/>
      <c r="N81" s="35"/>
      <c r="O81" s="35"/>
      <c r="P81" s="35"/>
      <c r="Q81" s="35"/>
      <c r="R81" s="35"/>
      <c r="S81" s="35"/>
      <c r="T81" s="35"/>
      <c r="U81" s="36"/>
      <c r="V81" s="36"/>
      <c r="W81" s="36"/>
      <c r="X81" s="36"/>
      <c r="Y81" s="36"/>
    </row>
    <row r="82" spans="8:25" x14ac:dyDescent="0.3">
      <c r="H82" s="32"/>
      <c r="L82" s="36"/>
      <c r="M82" s="36"/>
      <c r="N82" s="35"/>
      <c r="O82" s="35"/>
      <c r="P82" s="35"/>
      <c r="Q82" s="35"/>
      <c r="R82" s="35"/>
      <c r="S82" s="35"/>
      <c r="T82" s="35"/>
      <c r="U82" s="36"/>
      <c r="V82" s="36"/>
      <c r="W82" s="36"/>
      <c r="X82" s="36"/>
      <c r="Y82" s="36"/>
    </row>
    <row r="83" spans="8:25" x14ac:dyDescent="0.3">
      <c r="H83" s="32"/>
      <c r="L83" s="36"/>
      <c r="M83" s="36"/>
      <c r="N83" s="35"/>
      <c r="O83" s="35"/>
      <c r="P83" s="35"/>
      <c r="Q83" s="35"/>
      <c r="R83" s="35"/>
      <c r="S83" s="35"/>
      <c r="T83" s="35"/>
      <c r="U83" s="36"/>
      <c r="V83" s="36"/>
      <c r="W83" s="36"/>
      <c r="X83" s="36"/>
      <c r="Y83" s="36"/>
    </row>
    <row r="84" spans="8:25" x14ac:dyDescent="0.3">
      <c r="H84" s="32"/>
      <c r="L84" s="36"/>
      <c r="M84" s="36"/>
      <c r="N84" s="35"/>
      <c r="O84" s="35"/>
      <c r="P84" s="35"/>
      <c r="Q84" s="35"/>
      <c r="R84" s="35"/>
      <c r="S84" s="35"/>
      <c r="T84" s="35"/>
      <c r="U84" s="36"/>
      <c r="V84" s="36"/>
      <c r="W84" s="36"/>
      <c r="X84" s="36"/>
      <c r="Y84" s="36"/>
    </row>
    <row r="85" spans="8:25" x14ac:dyDescent="0.3">
      <c r="H85" s="32"/>
      <c r="L85" s="36"/>
      <c r="M85" s="36"/>
      <c r="N85" s="35"/>
      <c r="O85" s="35"/>
      <c r="P85" s="35"/>
      <c r="Q85" s="35"/>
      <c r="R85" s="35"/>
      <c r="S85" s="35"/>
      <c r="T85" s="35"/>
      <c r="U85" s="36"/>
      <c r="V85" s="36"/>
      <c r="W85" s="36"/>
      <c r="X85" s="36"/>
      <c r="Y85" s="36"/>
    </row>
    <row r="86" spans="8:25" x14ac:dyDescent="0.3">
      <c r="H86" s="32"/>
      <c r="L86" s="36"/>
      <c r="M86" s="36"/>
      <c r="N86" s="35"/>
      <c r="O86" s="35"/>
      <c r="P86" s="35"/>
      <c r="Q86" s="35"/>
      <c r="R86" s="35"/>
      <c r="S86" s="35"/>
      <c r="T86" s="35"/>
      <c r="U86" s="36"/>
      <c r="V86" s="36"/>
      <c r="W86" s="36"/>
      <c r="X86" s="36"/>
      <c r="Y86" s="36"/>
    </row>
    <row r="87" spans="8:25" x14ac:dyDescent="0.3">
      <c r="H87" s="32"/>
      <c r="L87" s="36"/>
      <c r="M87" s="36"/>
      <c r="N87" s="35"/>
      <c r="O87" s="35"/>
      <c r="P87" s="35"/>
      <c r="Q87" s="35"/>
      <c r="R87" s="35"/>
      <c r="S87" s="35"/>
      <c r="T87" s="35"/>
      <c r="U87" s="36"/>
      <c r="V87" s="36"/>
      <c r="W87" s="36"/>
      <c r="X87" s="36"/>
      <c r="Y87" s="36"/>
    </row>
    <row r="88" spans="8:25" x14ac:dyDescent="0.3">
      <c r="H88" s="32"/>
      <c r="L88" s="36"/>
      <c r="M88" s="36"/>
      <c r="N88" s="35"/>
      <c r="O88" s="35"/>
      <c r="P88" s="35"/>
      <c r="Q88" s="35"/>
      <c r="R88" s="35"/>
      <c r="S88" s="35"/>
      <c r="T88" s="35"/>
      <c r="U88" s="36"/>
      <c r="V88" s="36"/>
      <c r="W88" s="36"/>
      <c r="X88" s="36"/>
      <c r="Y88" s="36"/>
    </row>
    <row r="89" spans="8:25" x14ac:dyDescent="0.3">
      <c r="H89" s="32"/>
      <c r="L89" s="36"/>
      <c r="M89" s="36"/>
      <c r="N89" s="35"/>
      <c r="O89" s="35"/>
      <c r="P89" s="35"/>
      <c r="Q89" s="35"/>
      <c r="R89" s="35"/>
      <c r="S89" s="35"/>
      <c r="T89" s="35"/>
      <c r="U89" s="36"/>
      <c r="V89" s="36"/>
      <c r="W89" s="36"/>
      <c r="X89" s="36"/>
      <c r="Y89" s="36"/>
    </row>
    <row r="90" spans="8:25" x14ac:dyDescent="0.3">
      <c r="H90" s="32"/>
      <c r="L90" s="36"/>
      <c r="M90" s="36"/>
      <c r="N90" s="35"/>
      <c r="O90" s="35"/>
      <c r="P90" s="35"/>
      <c r="Q90" s="35"/>
      <c r="R90" s="35"/>
      <c r="S90" s="35"/>
      <c r="T90" s="35"/>
      <c r="U90" s="36"/>
      <c r="V90" s="36"/>
      <c r="W90" s="36"/>
      <c r="X90" s="36"/>
      <c r="Y90" s="36"/>
    </row>
    <row r="91" spans="8:25" x14ac:dyDescent="0.3">
      <c r="H91" s="32"/>
      <c r="L91" s="36"/>
      <c r="M91" s="36"/>
      <c r="N91" s="35"/>
      <c r="O91" s="35"/>
      <c r="P91" s="35"/>
      <c r="Q91" s="35"/>
      <c r="R91" s="35"/>
      <c r="S91" s="35"/>
      <c r="T91" s="35"/>
      <c r="U91" s="36"/>
      <c r="V91" s="36"/>
      <c r="W91" s="36"/>
      <c r="X91" s="36"/>
      <c r="Y91" s="36"/>
    </row>
    <row r="92" spans="8:25" x14ac:dyDescent="0.3">
      <c r="H92" s="32"/>
      <c r="L92" s="36"/>
      <c r="M92" s="36"/>
      <c r="N92" s="35"/>
      <c r="O92" s="35"/>
      <c r="P92" s="35"/>
      <c r="Q92" s="35"/>
      <c r="R92" s="35"/>
      <c r="S92" s="35"/>
      <c r="T92" s="35"/>
      <c r="U92" s="36"/>
      <c r="V92" s="36"/>
      <c r="W92" s="36"/>
      <c r="X92" s="36"/>
      <c r="Y92" s="36"/>
    </row>
    <row r="93" spans="8:25" x14ac:dyDescent="0.3">
      <c r="H93" s="32"/>
      <c r="L93" s="36"/>
      <c r="M93" s="36"/>
      <c r="N93" s="35"/>
      <c r="O93" s="35"/>
      <c r="P93" s="35"/>
      <c r="Q93" s="35"/>
      <c r="R93" s="35"/>
      <c r="S93" s="35"/>
      <c r="T93" s="35"/>
      <c r="U93" s="36"/>
      <c r="V93" s="36"/>
      <c r="W93" s="36"/>
      <c r="X93" s="36"/>
      <c r="Y93" s="36"/>
    </row>
    <row r="94" spans="8:25" x14ac:dyDescent="0.3">
      <c r="H94" s="32"/>
      <c r="L94" s="36"/>
      <c r="M94" s="36"/>
      <c r="N94" s="35"/>
      <c r="O94" s="35"/>
      <c r="P94" s="35"/>
      <c r="Q94" s="35"/>
      <c r="R94" s="35"/>
      <c r="S94" s="35"/>
      <c r="T94" s="35"/>
      <c r="U94" s="36"/>
      <c r="V94" s="36"/>
      <c r="W94" s="36"/>
      <c r="X94" s="36"/>
      <c r="Y94" s="36"/>
    </row>
    <row r="95" spans="8:25" x14ac:dyDescent="0.3">
      <c r="H95" s="32"/>
      <c r="L95" s="36"/>
      <c r="M95" s="36"/>
      <c r="N95" s="35"/>
      <c r="O95" s="35"/>
      <c r="P95" s="35"/>
      <c r="Q95" s="35"/>
      <c r="R95" s="35"/>
      <c r="S95" s="35"/>
      <c r="T95" s="35"/>
      <c r="U95" s="36"/>
      <c r="V95" s="36"/>
      <c r="W95" s="36"/>
      <c r="X95" s="36"/>
      <c r="Y95" s="36"/>
    </row>
    <row r="96" spans="8:25" x14ac:dyDescent="0.3">
      <c r="H96" s="32"/>
      <c r="L96" s="36"/>
      <c r="M96" s="36"/>
      <c r="N96" s="35"/>
      <c r="O96" s="35"/>
      <c r="P96" s="35"/>
      <c r="Q96" s="35"/>
      <c r="R96" s="35"/>
      <c r="S96" s="35"/>
      <c r="T96" s="35"/>
      <c r="U96" s="36"/>
      <c r="V96" s="36"/>
      <c r="W96" s="36"/>
      <c r="X96" s="36"/>
      <c r="Y96" s="36"/>
    </row>
    <row r="97" spans="8:25" x14ac:dyDescent="0.3">
      <c r="H97" s="32"/>
      <c r="L97" s="36"/>
      <c r="M97" s="36"/>
      <c r="N97" s="35"/>
      <c r="O97" s="35"/>
      <c r="P97" s="35"/>
      <c r="Q97" s="35"/>
      <c r="R97" s="35"/>
      <c r="S97" s="35"/>
      <c r="T97" s="35"/>
      <c r="U97" s="36"/>
      <c r="V97" s="36"/>
      <c r="W97" s="36"/>
      <c r="X97" s="36"/>
      <c r="Y97" s="36"/>
    </row>
    <row r="98" spans="8:25" x14ac:dyDescent="0.3">
      <c r="H98" s="32"/>
      <c r="L98" s="36"/>
      <c r="M98" s="36"/>
      <c r="N98" s="35"/>
      <c r="O98" s="35"/>
      <c r="P98" s="35"/>
      <c r="Q98" s="35"/>
      <c r="R98" s="35"/>
      <c r="S98" s="35"/>
      <c r="T98" s="35"/>
      <c r="U98" s="36"/>
      <c r="V98" s="36"/>
      <c r="W98" s="36"/>
      <c r="X98" s="36"/>
      <c r="Y98" s="36"/>
    </row>
    <row r="99" spans="8:25" x14ac:dyDescent="0.3">
      <c r="H99" s="32"/>
      <c r="L99" s="36"/>
      <c r="M99" s="36"/>
      <c r="N99" s="35"/>
      <c r="O99" s="35"/>
      <c r="P99" s="35"/>
      <c r="Q99" s="35"/>
      <c r="R99" s="35"/>
      <c r="S99" s="35"/>
      <c r="T99" s="35"/>
      <c r="U99" s="36"/>
      <c r="V99" s="36"/>
      <c r="W99" s="36"/>
      <c r="X99" s="36"/>
      <c r="Y99" s="36"/>
    </row>
    <row r="100" spans="8:25" x14ac:dyDescent="0.3">
      <c r="H100" s="32"/>
      <c r="L100" s="36"/>
      <c r="M100" s="36"/>
      <c r="N100" s="35"/>
      <c r="O100" s="35"/>
      <c r="P100" s="35"/>
      <c r="Q100" s="35"/>
      <c r="R100" s="35"/>
      <c r="S100" s="35"/>
      <c r="T100" s="35"/>
      <c r="U100" s="36"/>
      <c r="V100" s="36"/>
      <c r="W100" s="36"/>
      <c r="X100" s="36"/>
      <c r="Y100" s="36"/>
    </row>
    <row r="101" spans="8:25" x14ac:dyDescent="0.3">
      <c r="H101" s="32"/>
      <c r="L101" s="36"/>
      <c r="M101" s="36"/>
      <c r="N101" s="35"/>
      <c r="O101" s="35"/>
      <c r="P101" s="35"/>
      <c r="Q101" s="35"/>
      <c r="R101" s="35"/>
      <c r="S101" s="35"/>
      <c r="T101" s="35"/>
      <c r="U101" s="36"/>
      <c r="V101" s="36"/>
      <c r="W101" s="36"/>
      <c r="X101" s="36"/>
      <c r="Y101" s="36"/>
    </row>
    <row r="102" spans="8:25" x14ac:dyDescent="0.3">
      <c r="H102" s="32"/>
      <c r="L102" s="36"/>
      <c r="M102" s="36"/>
      <c r="N102" s="35"/>
      <c r="O102" s="35"/>
      <c r="P102" s="35"/>
      <c r="Q102" s="35"/>
      <c r="R102" s="35"/>
      <c r="S102" s="35"/>
      <c r="T102" s="35"/>
      <c r="U102" s="36"/>
      <c r="V102" s="36"/>
      <c r="W102" s="36"/>
      <c r="X102" s="36"/>
      <c r="Y102" s="36"/>
    </row>
    <row r="103" spans="8:25" x14ac:dyDescent="0.3">
      <c r="H103" s="32"/>
      <c r="L103" s="36"/>
      <c r="M103" s="36"/>
      <c r="N103" s="35"/>
      <c r="O103" s="35"/>
      <c r="P103" s="35"/>
      <c r="Q103" s="35"/>
      <c r="R103" s="35"/>
      <c r="S103" s="35"/>
      <c r="T103" s="35"/>
      <c r="U103" s="36"/>
      <c r="V103" s="36"/>
      <c r="W103" s="36"/>
      <c r="X103" s="36"/>
      <c r="Y103" s="36"/>
    </row>
    <row r="104" spans="8:25" x14ac:dyDescent="0.3">
      <c r="H104" s="32"/>
      <c r="L104" s="36"/>
      <c r="M104" s="36"/>
      <c r="N104" s="35"/>
      <c r="O104" s="35"/>
      <c r="P104" s="35"/>
      <c r="Q104" s="35"/>
      <c r="R104" s="35"/>
      <c r="S104" s="35"/>
      <c r="T104" s="35"/>
      <c r="U104" s="36"/>
      <c r="V104" s="36"/>
      <c r="W104" s="36"/>
      <c r="X104" s="36"/>
      <c r="Y104" s="36"/>
    </row>
    <row r="105" spans="8:25" x14ac:dyDescent="0.3">
      <c r="H105" s="32"/>
      <c r="L105" s="36"/>
      <c r="M105" s="36"/>
      <c r="N105" s="35"/>
      <c r="O105" s="35"/>
      <c r="P105" s="35"/>
      <c r="Q105" s="35"/>
      <c r="R105" s="35"/>
      <c r="S105" s="35"/>
      <c r="T105" s="35"/>
      <c r="U105" s="36"/>
      <c r="V105" s="36"/>
      <c r="W105" s="36"/>
      <c r="X105" s="36"/>
      <c r="Y105" s="36"/>
    </row>
    <row r="106" spans="8:25" x14ac:dyDescent="0.3">
      <c r="H106" s="32"/>
      <c r="L106" s="36"/>
      <c r="M106" s="36"/>
      <c r="N106" s="35"/>
      <c r="O106" s="35"/>
      <c r="P106" s="35"/>
      <c r="Q106" s="35"/>
      <c r="R106" s="35"/>
      <c r="S106" s="35"/>
      <c r="T106" s="35"/>
      <c r="U106" s="36"/>
      <c r="V106" s="36"/>
      <c r="W106" s="36"/>
      <c r="X106" s="36"/>
      <c r="Y106" s="36"/>
    </row>
    <row r="107" spans="8:25" x14ac:dyDescent="0.3">
      <c r="H107" s="32"/>
      <c r="L107" s="36"/>
      <c r="M107" s="36"/>
      <c r="N107" s="35"/>
      <c r="O107" s="35"/>
      <c r="P107" s="35"/>
      <c r="Q107" s="35"/>
      <c r="R107" s="35"/>
      <c r="S107" s="35"/>
      <c r="T107" s="35"/>
      <c r="U107" s="36"/>
      <c r="V107" s="36"/>
      <c r="W107" s="36"/>
      <c r="X107" s="36"/>
      <c r="Y107" s="36"/>
    </row>
    <row r="108" spans="8:25" x14ac:dyDescent="0.3">
      <c r="H108" s="32"/>
      <c r="L108" s="36"/>
      <c r="M108" s="36"/>
      <c r="N108" s="35"/>
      <c r="O108" s="35"/>
      <c r="P108" s="35"/>
      <c r="Q108" s="35"/>
      <c r="R108" s="35"/>
      <c r="S108" s="35"/>
      <c r="T108" s="35"/>
      <c r="U108" s="36"/>
      <c r="V108" s="36"/>
      <c r="W108" s="36"/>
      <c r="X108" s="36"/>
      <c r="Y108" s="36"/>
    </row>
    <row r="109" spans="8:25" x14ac:dyDescent="0.3">
      <c r="H109" s="32"/>
      <c r="L109" s="36"/>
      <c r="M109" s="36"/>
      <c r="N109" s="35"/>
      <c r="O109" s="35"/>
      <c r="P109" s="35"/>
      <c r="Q109" s="35"/>
      <c r="R109" s="35"/>
      <c r="S109" s="35"/>
      <c r="T109" s="35"/>
      <c r="U109" s="36"/>
      <c r="V109" s="36"/>
      <c r="W109" s="36"/>
      <c r="X109" s="36"/>
      <c r="Y109" s="36"/>
    </row>
    <row r="110" spans="8:25" x14ac:dyDescent="0.3">
      <c r="H110" s="32"/>
      <c r="L110" s="36"/>
      <c r="M110" s="36"/>
      <c r="N110" s="35"/>
      <c r="O110" s="35"/>
      <c r="P110" s="35"/>
      <c r="Q110" s="35"/>
      <c r="R110" s="35"/>
      <c r="S110" s="35"/>
      <c r="T110" s="35"/>
      <c r="U110" s="36"/>
      <c r="V110" s="36"/>
      <c r="W110" s="36"/>
      <c r="X110" s="36"/>
      <c r="Y110" s="36"/>
    </row>
    <row r="111" spans="8:25" x14ac:dyDescent="0.3">
      <c r="H111" s="32"/>
      <c r="L111" s="36"/>
      <c r="M111" s="36"/>
      <c r="N111" s="35"/>
      <c r="O111" s="35"/>
      <c r="P111" s="35"/>
      <c r="Q111" s="35"/>
      <c r="R111" s="35"/>
      <c r="S111" s="35"/>
      <c r="T111" s="35"/>
      <c r="U111" s="36"/>
      <c r="V111" s="36"/>
      <c r="W111" s="36"/>
      <c r="X111" s="36"/>
      <c r="Y111" s="36"/>
    </row>
    <row r="112" spans="8:25" x14ac:dyDescent="0.3">
      <c r="H112" s="32"/>
      <c r="L112" s="36"/>
      <c r="M112" s="36"/>
      <c r="N112" s="35"/>
      <c r="O112" s="35"/>
      <c r="P112" s="35"/>
      <c r="Q112" s="35"/>
      <c r="R112" s="35"/>
      <c r="S112" s="35"/>
      <c r="T112" s="35"/>
      <c r="U112" s="36"/>
      <c r="V112" s="36"/>
      <c r="W112" s="36"/>
      <c r="X112" s="36"/>
      <c r="Y112" s="36"/>
    </row>
    <row r="113" spans="8:25" x14ac:dyDescent="0.3">
      <c r="H113" s="32"/>
      <c r="L113" s="36"/>
      <c r="M113" s="36"/>
      <c r="N113" s="35"/>
      <c r="O113" s="35"/>
      <c r="P113" s="35"/>
      <c r="Q113" s="35"/>
      <c r="R113" s="35"/>
      <c r="S113" s="35"/>
      <c r="T113" s="35"/>
      <c r="U113" s="36"/>
      <c r="V113" s="36"/>
      <c r="W113" s="36"/>
      <c r="X113" s="36"/>
      <c r="Y113" s="36"/>
    </row>
    <row r="114" spans="8:25" x14ac:dyDescent="0.3">
      <c r="H114" s="32"/>
      <c r="L114" s="36"/>
      <c r="M114" s="36"/>
      <c r="N114" s="35"/>
      <c r="O114" s="35"/>
      <c r="P114" s="35"/>
      <c r="Q114" s="35"/>
      <c r="R114" s="35"/>
      <c r="S114" s="35"/>
      <c r="T114" s="35"/>
      <c r="U114" s="36"/>
      <c r="V114" s="36"/>
      <c r="W114" s="36"/>
      <c r="X114" s="36"/>
      <c r="Y114" s="36"/>
    </row>
    <row r="115" spans="8:25" x14ac:dyDescent="0.3">
      <c r="H115" s="32"/>
      <c r="L115" s="36"/>
      <c r="M115" s="36"/>
      <c r="N115" s="35"/>
      <c r="O115" s="35"/>
      <c r="P115" s="35"/>
      <c r="Q115" s="35"/>
      <c r="R115" s="35"/>
      <c r="S115" s="35"/>
      <c r="T115" s="35"/>
      <c r="U115" s="36"/>
      <c r="V115" s="36"/>
      <c r="W115" s="36"/>
      <c r="X115" s="36"/>
      <c r="Y115" s="36"/>
    </row>
    <row r="116" spans="8:25" x14ac:dyDescent="0.3">
      <c r="H116" s="32"/>
      <c r="L116" s="36"/>
      <c r="M116" s="36"/>
      <c r="N116" s="35"/>
      <c r="O116" s="35"/>
      <c r="P116" s="35"/>
      <c r="Q116" s="35"/>
      <c r="R116" s="35"/>
      <c r="S116" s="35"/>
      <c r="T116" s="35"/>
      <c r="U116" s="36"/>
      <c r="V116" s="36"/>
      <c r="W116" s="36"/>
      <c r="X116" s="36"/>
      <c r="Y116" s="36"/>
    </row>
    <row r="117" spans="8:25" x14ac:dyDescent="0.3">
      <c r="H117" s="32"/>
      <c r="L117" s="36"/>
      <c r="M117" s="36"/>
      <c r="N117" s="35"/>
      <c r="O117" s="35"/>
      <c r="P117" s="35"/>
      <c r="Q117" s="35"/>
      <c r="R117" s="35"/>
      <c r="S117" s="35"/>
      <c r="T117" s="35"/>
      <c r="U117" s="36"/>
      <c r="V117" s="36"/>
      <c r="W117" s="36"/>
      <c r="X117" s="36"/>
      <c r="Y117" s="36"/>
    </row>
    <row r="118" spans="8:25" x14ac:dyDescent="0.3">
      <c r="H118" s="32"/>
      <c r="L118" s="36"/>
      <c r="M118" s="36"/>
      <c r="N118" s="35"/>
      <c r="O118" s="35"/>
      <c r="P118" s="35"/>
      <c r="Q118" s="35"/>
      <c r="R118" s="35"/>
      <c r="S118" s="35"/>
      <c r="T118" s="35"/>
      <c r="U118" s="36"/>
      <c r="V118" s="36"/>
      <c r="W118" s="36"/>
      <c r="X118" s="36"/>
      <c r="Y118" s="36"/>
    </row>
    <row r="119" spans="8:25" x14ac:dyDescent="0.3">
      <c r="H119" s="32"/>
      <c r="L119" s="36"/>
      <c r="M119" s="36"/>
      <c r="N119" s="35"/>
      <c r="O119" s="35"/>
      <c r="P119" s="35"/>
      <c r="Q119" s="35"/>
      <c r="R119" s="35"/>
      <c r="S119" s="35"/>
      <c r="T119" s="35"/>
      <c r="U119" s="36"/>
      <c r="V119" s="36"/>
      <c r="W119" s="36"/>
      <c r="X119" s="36"/>
      <c r="Y119" s="36"/>
    </row>
    <row r="120" spans="8:25" x14ac:dyDescent="0.3">
      <c r="H120" s="32"/>
      <c r="L120" s="36"/>
      <c r="M120" s="36"/>
      <c r="N120" s="35"/>
      <c r="O120" s="35"/>
      <c r="P120" s="35"/>
      <c r="Q120" s="35"/>
      <c r="R120" s="35"/>
      <c r="S120" s="35"/>
      <c r="T120" s="35"/>
      <c r="U120" s="36"/>
      <c r="V120" s="36"/>
      <c r="W120" s="36"/>
      <c r="X120" s="36"/>
      <c r="Y120" s="36"/>
    </row>
    <row r="121" spans="8:25" x14ac:dyDescent="0.3">
      <c r="H121" s="32"/>
      <c r="L121" s="36"/>
      <c r="M121" s="36"/>
      <c r="N121" s="35"/>
      <c r="O121" s="35"/>
      <c r="P121" s="35"/>
      <c r="Q121" s="35"/>
      <c r="R121" s="35"/>
      <c r="S121" s="35"/>
      <c r="T121" s="35"/>
      <c r="U121" s="36"/>
      <c r="V121" s="36"/>
      <c r="W121" s="36"/>
      <c r="X121" s="36"/>
      <c r="Y121" s="36"/>
    </row>
    <row r="122" spans="8:25" x14ac:dyDescent="0.3">
      <c r="H122" s="32"/>
      <c r="L122" s="36"/>
      <c r="M122" s="36"/>
      <c r="N122" s="35"/>
      <c r="O122" s="35"/>
      <c r="P122" s="35"/>
      <c r="Q122" s="35"/>
      <c r="R122" s="35"/>
      <c r="S122" s="35"/>
      <c r="T122" s="35"/>
      <c r="U122" s="36"/>
      <c r="V122" s="36"/>
      <c r="W122" s="36"/>
      <c r="X122" s="36"/>
      <c r="Y122" s="36"/>
    </row>
    <row r="123" spans="8:25" x14ac:dyDescent="0.3">
      <c r="H123" s="32"/>
      <c r="L123" s="36"/>
      <c r="M123" s="36"/>
      <c r="N123" s="35"/>
      <c r="O123" s="35"/>
      <c r="P123" s="35"/>
      <c r="Q123" s="35"/>
      <c r="R123" s="35"/>
      <c r="S123" s="35"/>
      <c r="T123" s="35"/>
      <c r="U123" s="36"/>
      <c r="V123" s="36"/>
      <c r="W123" s="36"/>
      <c r="X123" s="36"/>
      <c r="Y123" s="36"/>
    </row>
    <row r="124" spans="8:25" x14ac:dyDescent="0.3">
      <c r="H124" s="32"/>
      <c r="L124" s="36"/>
      <c r="M124" s="36"/>
      <c r="N124" s="35"/>
      <c r="O124" s="35"/>
      <c r="P124" s="35"/>
      <c r="Q124" s="35"/>
      <c r="R124" s="35"/>
      <c r="S124" s="35"/>
      <c r="T124" s="35"/>
      <c r="U124" s="36"/>
      <c r="V124" s="36"/>
      <c r="W124" s="36"/>
      <c r="X124" s="36"/>
      <c r="Y124" s="36"/>
    </row>
    <row r="125" spans="8:25" x14ac:dyDescent="0.3">
      <c r="H125" s="32"/>
      <c r="L125" s="36"/>
      <c r="M125" s="36"/>
      <c r="N125" s="35"/>
      <c r="O125" s="35"/>
      <c r="P125" s="35"/>
      <c r="Q125" s="35"/>
      <c r="R125" s="35"/>
      <c r="S125" s="35"/>
      <c r="T125" s="35"/>
      <c r="U125" s="36"/>
      <c r="V125" s="36"/>
      <c r="W125" s="36"/>
      <c r="X125" s="36"/>
      <c r="Y125" s="36"/>
    </row>
    <row r="126" spans="8:25" x14ac:dyDescent="0.3">
      <c r="H126" s="32"/>
      <c r="L126" s="36"/>
      <c r="M126" s="36"/>
      <c r="N126" s="35"/>
      <c r="O126" s="35"/>
      <c r="P126" s="35"/>
      <c r="Q126" s="35"/>
      <c r="R126" s="35"/>
      <c r="S126" s="35"/>
      <c r="T126" s="35"/>
      <c r="U126" s="36"/>
      <c r="V126" s="36"/>
      <c r="W126" s="36"/>
      <c r="X126" s="36"/>
      <c r="Y126" s="36"/>
    </row>
    <row r="127" spans="8:25" x14ac:dyDescent="0.3">
      <c r="H127" s="32"/>
      <c r="L127" s="36"/>
      <c r="M127" s="36"/>
      <c r="N127" s="35"/>
      <c r="O127" s="35"/>
      <c r="P127" s="35"/>
      <c r="Q127" s="35"/>
      <c r="R127" s="35"/>
      <c r="S127" s="35"/>
      <c r="T127" s="35"/>
      <c r="U127" s="36"/>
      <c r="V127" s="36"/>
      <c r="W127" s="36"/>
      <c r="X127" s="36"/>
      <c r="Y127" s="36"/>
    </row>
    <row r="128" spans="8:25" x14ac:dyDescent="0.3">
      <c r="H128" s="32"/>
      <c r="L128" s="36"/>
      <c r="M128" s="36"/>
      <c r="N128" s="35"/>
      <c r="O128" s="35"/>
      <c r="P128" s="35"/>
      <c r="Q128" s="35"/>
      <c r="R128" s="35"/>
      <c r="S128" s="35"/>
      <c r="T128" s="35"/>
      <c r="U128" s="36"/>
      <c r="V128" s="36"/>
      <c r="W128" s="36"/>
      <c r="X128" s="36"/>
      <c r="Y128" s="36"/>
    </row>
    <row r="129" spans="8:25" x14ac:dyDescent="0.3">
      <c r="H129" s="32"/>
      <c r="L129" s="36"/>
      <c r="M129" s="36"/>
      <c r="N129" s="35"/>
      <c r="O129" s="35"/>
      <c r="P129" s="35"/>
      <c r="Q129" s="35"/>
      <c r="R129" s="35"/>
      <c r="S129" s="35"/>
      <c r="T129" s="35"/>
      <c r="U129" s="36"/>
      <c r="V129" s="36"/>
      <c r="W129" s="36"/>
      <c r="X129" s="36"/>
      <c r="Y129" s="36"/>
    </row>
    <row r="130" spans="8:25" x14ac:dyDescent="0.3">
      <c r="H130" s="32"/>
      <c r="L130" s="36"/>
      <c r="M130" s="36"/>
      <c r="N130" s="35"/>
      <c r="O130" s="35"/>
      <c r="P130" s="35"/>
      <c r="Q130" s="35"/>
      <c r="R130" s="35"/>
      <c r="S130" s="35"/>
      <c r="T130" s="35"/>
      <c r="U130" s="36"/>
      <c r="V130" s="36"/>
      <c r="W130" s="36"/>
      <c r="X130" s="36"/>
      <c r="Y130" s="36"/>
    </row>
    <row r="131" spans="8:25" x14ac:dyDescent="0.3">
      <c r="H131" s="32"/>
      <c r="L131" s="36"/>
      <c r="M131" s="36"/>
      <c r="N131" s="35"/>
      <c r="O131" s="35"/>
      <c r="P131" s="35"/>
      <c r="Q131" s="35"/>
      <c r="R131" s="35"/>
      <c r="S131" s="35"/>
      <c r="T131" s="35"/>
      <c r="U131" s="36"/>
      <c r="V131" s="36"/>
      <c r="W131" s="36"/>
      <c r="X131" s="36"/>
      <c r="Y131" s="36"/>
    </row>
    <row r="132" spans="8:25" x14ac:dyDescent="0.3">
      <c r="H132" s="32"/>
      <c r="L132" s="36"/>
      <c r="M132" s="36"/>
      <c r="N132" s="35"/>
      <c r="O132" s="35"/>
      <c r="P132" s="35"/>
      <c r="Q132" s="35"/>
      <c r="R132" s="35"/>
      <c r="S132" s="35"/>
      <c r="T132" s="35"/>
      <c r="U132" s="36"/>
      <c r="V132" s="36"/>
      <c r="W132" s="36"/>
      <c r="X132" s="36"/>
      <c r="Y132" s="36"/>
    </row>
    <row r="133" spans="8:25" x14ac:dyDescent="0.3">
      <c r="H133" s="32"/>
      <c r="L133" s="36"/>
      <c r="M133" s="36"/>
      <c r="N133" s="35"/>
      <c r="O133" s="35"/>
      <c r="P133" s="35"/>
      <c r="Q133" s="35"/>
      <c r="R133" s="35"/>
      <c r="S133" s="35"/>
      <c r="T133" s="35"/>
      <c r="U133" s="36"/>
      <c r="V133" s="36"/>
      <c r="W133" s="36"/>
      <c r="X133" s="36"/>
      <c r="Y133" s="36"/>
    </row>
    <row r="134" spans="8:25" x14ac:dyDescent="0.3">
      <c r="H134" s="32"/>
      <c r="L134" s="36"/>
      <c r="M134" s="36"/>
      <c r="N134" s="35"/>
      <c r="O134" s="35"/>
      <c r="P134" s="35"/>
      <c r="Q134" s="35"/>
      <c r="R134" s="35"/>
      <c r="S134" s="35"/>
      <c r="T134" s="35"/>
      <c r="U134" s="36"/>
      <c r="V134" s="36"/>
      <c r="W134" s="36"/>
      <c r="X134" s="36"/>
      <c r="Y134" s="36"/>
    </row>
    <row r="135" spans="8:25" x14ac:dyDescent="0.3">
      <c r="H135" s="32"/>
      <c r="L135" s="36"/>
      <c r="M135" s="36"/>
      <c r="N135" s="35"/>
      <c r="O135" s="35"/>
      <c r="P135" s="35"/>
      <c r="Q135" s="35"/>
      <c r="R135" s="35"/>
      <c r="S135" s="35"/>
      <c r="T135" s="35"/>
      <c r="U135" s="36"/>
      <c r="V135" s="36"/>
      <c r="W135" s="36"/>
      <c r="X135" s="36"/>
      <c r="Y135" s="36"/>
    </row>
    <row r="136" spans="8:25" x14ac:dyDescent="0.3">
      <c r="H136" s="32"/>
      <c r="L136" s="36"/>
      <c r="M136" s="36"/>
      <c r="N136" s="35"/>
      <c r="O136" s="35"/>
      <c r="P136" s="35"/>
      <c r="Q136" s="35"/>
      <c r="R136" s="35"/>
      <c r="S136" s="35"/>
      <c r="T136" s="35"/>
      <c r="U136" s="36"/>
      <c r="V136" s="36"/>
      <c r="W136" s="36"/>
      <c r="X136" s="36"/>
      <c r="Y136" s="36"/>
    </row>
    <row r="137" spans="8:25" x14ac:dyDescent="0.3">
      <c r="H137" s="32"/>
      <c r="L137" s="36"/>
      <c r="M137" s="36"/>
      <c r="N137" s="35"/>
      <c r="O137" s="35"/>
      <c r="P137" s="35"/>
      <c r="Q137" s="35"/>
      <c r="R137" s="35"/>
      <c r="S137" s="35"/>
      <c r="T137" s="35"/>
      <c r="U137" s="36"/>
      <c r="V137" s="36"/>
      <c r="W137" s="36"/>
      <c r="X137" s="36"/>
      <c r="Y137" s="36"/>
    </row>
    <row r="138" spans="8:25" x14ac:dyDescent="0.3">
      <c r="H138" s="32"/>
      <c r="L138" s="36"/>
      <c r="M138" s="36"/>
      <c r="N138" s="35"/>
      <c r="O138" s="35"/>
      <c r="P138" s="35"/>
      <c r="Q138" s="35"/>
      <c r="R138" s="35"/>
      <c r="S138" s="35"/>
      <c r="T138" s="35"/>
      <c r="U138" s="36"/>
      <c r="V138" s="36"/>
      <c r="W138" s="36"/>
      <c r="X138" s="36"/>
      <c r="Y138" s="36"/>
    </row>
    <row r="139" spans="8:25" x14ac:dyDescent="0.3">
      <c r="H139" s="32"/>
      <c r="L139" s="36"/>
      <c r="M139" s="36"/>
      <c r="N139" s="35"/>
      <c r="O139" s="35"/>
      <c r="P139" s="35"/>
      <c r="Q139" s="35"/>
      <c r="R139" s="35"/>
      <c r="S139" s="35"/>
      <c r="T139" s="35"/>
      <c r="U139" s="36"/>
      <c r="V139" s="36"/>
      <c r="W139" s="36"/>
      <c r="X139" s="36"/>
      <c r="Y139" s="36"/>
    </row>
    <row r="140" spans="8:25" x14ac:dyDescent="0.3">
      <c r="H140" s="32"/>
      <c r="L140" s="36"/>
      <c r="M140" s="36"/>
      <c r="N140" s="35"/>
      <c r="O140" s="35"/>
      <c r="P140" s="35"/>
      <c r="Q140" s="35"/>
      <c r="R140" s="35"/>
      <c r="S140" s="35"/>
      <c r="T140" s="35"/>
      <c r="U140" s="36"/>
      <c r="V140" s="36"/>
      <c r="W140" s="36"/>
      <c r="X140" s="36"/>
      <c r="Y140" s="36"/>
    </row>
    <row r="141" spans="8:25" x14ac:dyDescent="0.3">
      <c r="H141" s="32"/>
      <c r="L141" s="36"/>
      <c r="M141" s="36"/>
      <c r="N141" s="35"/>
      <c r="O141" s="35"/>
      <c r="P141" s="35"/>
      <c r="Q141" s="35"/>
      <c r="R141" s="35"/>
      <c r="S141" s="35"/>
      <c r="T141" s="35"/>
      <c r="U141" s="36"/>
      <c r="V141" s="36"/>
      <c r="W141" s="36"/>
      <c r="X141" s="36"/>
      <c r="Y141" s="36"/>
    </row>
    <row r="142" spans="8:25" x14ac:dyDescent="0.3">
      <c r="H142" s="32"/>
      <c r="L142" s="36"/>
      <c r="M142" s="36"/>
      <c r="N142" s="35"/>
      <c r="O142" s="35"/>
      <c r="P142" s="35"/>
      <c r="Q142" s="35"/>
      <c r="R142" s="35"/>
      <c r="S142" s="35"/>
      <c r="T142" s="35"/>
      <c r="U142" s="36"/>
      <c r="V142" s="36"/>
      <c r="W142" s="36"/>
      <c r="X142" s="36"/>
      <c r="Y142" s="36"/>
    </row>
    <row r="143" spans="8:25" x14ac:dyDescent="0.3">
      <c r="H143" s="32"/>
      <c r="L143" s="36"/>
      <c r="M143" s="36"/>
      <c r="N143" s="35"/>
      <c r="O143" s="35"/>
      <c r="P143" s="35"/>
      <c r="Q143" s="35"/>
      <c r="R143" s="35"/>
      <c r="S143" s="35"/>
      <c r="T143" s="35"/>
      <c r="U143" s="36"/>
      <c r="V143" s="36"/>
      <c r="W143" s="36"/>
      <c r="X143" s="36"/>
      <c r="Y143" s="36"/>
    </row>
    <row r="144" spans="8:25" x14ac:dyDescent="0.3">
      <c r="H144" s="32"/>
      <c r="L144" s="36"/>
      <c r="M144" s="36"/>
      <c r="N144" s="35"/>
      <c r="O144" s="35"/>
      <c r="P144" s="35"/>
      <c r="Q144" s="35"/>
      <c r="R144" s="35"/>
      <c r="S144" s="35"/>
      <c r="T144" s="35"/>
      <c r="U144" s="36"/>
      <c r="V144" s="36"/>
      <c r="W144" s="36"/>
      <c r="X144" s="36"/>
      <c r="Y144" s="36"/>
    </row>
    <row r="145" spans="8:25" x14ac:dyDescent="0.3">
      <c r="H145" s="32"/>
      <c r="L145" s="36"/>
      <c r="M145" s="36"/>
      <c r="N145" s="35"/>
      <c r="O145" s="35"/>
      <c r="P145" s="35"/>
      <c r="Q145" s="35"/>
      <c r="R145" s="35"/>
      <c r="S145" s="35"/>
      <c r="T145" s="35"/>
      <c r="U145" s="36"/>
      <c r="V145" s="36"/>
      <c r="W145" s="36"/>
      <c r="X145" s="36"/>
      <c r="Y145" s="36"/>
    </row>
    <row r="146" spans="8:25" x14ac:dyDescent="0.3">
      <c r="H146" s="32"/>
      <c r="L146" s="36"/>
      <c r="M146" s="36"/>
      <c r="N146" s="35"/>
      <c r="O146" s="35"/>
      <c r="P146" s="35"/>
      <c r="Q146" s="35"/>
      <c r="R146" s="35"/>
      <c r="S146" s="35"/>
      <c r="T146" s="35"/>
      <c r="U146" s="36"/>
      <c r="V146" s="36"/>
      <c r="W146" s="36"/>
      <c r="X146" s="36"/>
      <c r="Y146" s="36"/>
    </row>
    <row r="147" spans="8:25" x14ac:dyDescent="0.3">
      <c r="H147" s="32"/>
      <c r="L147" s="36"/>
      <c r="M147" s="36"/>
      <c r="N147" s="35"/>
      <c r="O147" s="35"/>
      <c r="P147" s="35"/>
      <c r="Q147" s="35"/>
      <c r="R147" s="35"/>
      <c r="S147" s="35"/>
      <c r="T147" s="35"/>
      <c r="U147" s="36"/>
      <c r="V147" s="36"/>
      <c r="W147" s="36"/>
      <c r="X147" s="36"/>
      <c r="Y147" s="36"/>
    </row>
    <row r="148" spans="8:25" x14ac:dyDescent="0.3">
      <c r="H148" s="32"/>
      <c r="L148" s="36"/>
      <c r="M148" s="36"/>
      <c r="N148" s="35"/>
      <c r="O148" s="35"/>
      <c r="P148" s="35"/>
      <c r="Q148" s="35"/>
      <c r="R148" s="35"/>
      <c r="S148" s="35"/>
      <c r="T148" s="35"/>
      <c r="U148" s="36"/>
      <c r="V148" s="36"/>
      <c r="W148" s="36"/>
      <c r="X148" s="36"/>
      <c r="Y148" s="36"/>
    </row>
    <row r="149" spans="8:25" x14ac:dyDescent="0.3">
      <c r="H149" s="32"/>
      <c r="L149" s="36"/>
      <c r="M149" s="36"/>
      <c r="N149" s="35"/>
      <c r="O149" s="35"/>
      <c r="P149" s="35"/>
      <c r="Q149" s="35"/>
      <c r="R149" s="35"/>
      <c r="S149" s="35"/>
      <c r="T149" s="35"/>
      <c r="U149" s="36"/>
      <c r="V149" s="36"/>
      <c r="W149" s="36"/>
      <c r="X149" s="36"/>
      <c r="Y149" s="36"/>
    </row>
    <row r="150" spans="8:25" x14ac:dyDescent="0.3">
      <c r="H150" s="32"/>
      <c r="L150" s="36"/>
      <c r="M150" s="36"/>
      <c r="N150" s="35"/>
      <c r="O150" s="35"/>
      <c r="P150" s="35"/>
      <c r="Q150" s="35"/>
      <c r="R150" s="35"/>
      <c r="S150" s="35"/>
      <c r="T150" s="35"/>
      <c r="U150" s="36"/>
      <c r="V150" s="36"/>
      <c r="W150" s="36"/>
      <c r="X150" s="36"/>
      <c r="Y150" s="36"/>
    </row>
    <row r="151" spans="8:25" x14ac:dyDescent="0.3">
      <c r="H151" s="32"/>
      <c r="L151" s="36"/>
      <c r="M151" s="36"/>
      <c r="N151" s="35"/>
      <c r="O151" s="35"/>
      <c r="P151" s="35"/>
      <c r="Q151" s="35"/>
      <c r="R151" s="35"/>
      <c r="S151" s="35"/>
      <c r="T151" s="35"/>
      <c r="U151" s="36"/>
      <c r="V151" s="36"/>
      <c r="W151" s="36"/>
      <c r="X151" s="36"/>
      <c r="Y151" s="36"/>
    </row>
    <row r="152" spans="8:25" x14ac:dyDescent="0.3">
      <c r="H152" s="32"/>
      <c r="L152" s="36"/>
      <c r="M152" s="36"/>
      <c r="N152" s="35"/>
      <c r="O152" s="35"/>
      <c r="P152" s="35"/>
      <c r="Q152" s="35"/>
      <c r="R152" s="35"/>
      <c r="S152" s="35"/>
      <c r="T152" s="35"/>
      <c r="U152" s="36"/>
      <c r="V152" s="36"/>
      <c r="W152" s="36"/>
      <c r="X152" s="36"/>
      <c r="Y152" s="36"/>
    </row>
    <row r="153" spans="8:25" x14ac:dyDescent="0.3">
      <c r="H153" s="32"/>
      <c r="L153" s="36"/>
      <c r="M153" s="36"/>
      <c r="N153" s="35"/>
      <c r="O153" s="35"/>
      <c r="P153" s="35"/>
      <c r="Q153" s="35"/>
      <c r="R153" s="35"/>
      <c r="S153" s="35"/>
      <c r="T153" s="35"/>
      <c r="U153" s="36"/>
      <c r="V153" s="36"/>
      <c r="W153" s="36"/>
      <c r="X153" s="36"/>
      <c r="Y153" s="36"/>
    </row>
    <row r="154" spans="8:25" x14ac:dyDescent="0.3">
      <c r="H154" s="32"/>
      <c r="L154" s="36"/>
      <c r="M154" s="36"/>
      <c r="N154" s="35"/>
      <c r="O154" s="35"/>
      <c r="P154" s="35"/>
      <c r="Q154" s="35"/>
      <c r="R154" s="35"/>
      <c r="S154" s="35"/>
      <c r="T154" s="35"/>
      <c r="U154" s="36"/>
      <c r="V154" s="36"/>
      <c r="W154" s="36"/>
      <c r="X154" s="36"/>
      <c r="Y154" s="36"/>
    </row>
    <row r="155" spans="8:25" x14ac:dyDescent="0.3">
      <c r="H155" s="32"/>
      <c r="L155" s="36"/>
      <c r="M155" s="36"/>
      <c r="N155" s="35"/>
      <c r="O155" s="35"/>
      <c r="P155" s="35"/>
      <c r="Q155" s="35"/>
      <c r="R155" s="35"/>
      <c r="S155" s="35"/>
      <c r="T155" s="35"/>
      <c r="U155" s="36"/>
      <c r="V155" s="36"/>
      <c r="W155" s="36"/>
      <c r="X155" s="36"/>
      <c r="Y155" s="36"/>
    </row>
    <row r="156" spans="8:25" x14ac:dyDescent="0.3">
      <c r="H156" s="32"/>
      <c r="L156" s="36"/>
      <c r="M156" s="36"/>
      <c r="N156" s="35"/>
      <c r="O156" s="35"/>
      <c r="P156" s="35"/>
      <c r="Q156" s="35"/>
      <c r="R156" s="35"/>
      <c r="S156" s="35"/>
      <c r="T156" s="35"/>
      <c r="U156" s="36"/>
      <c r="V156" s="36"/>
      <c r="W156" s="36"/>
      <c r="X156" s="36"/>
      <c r="Y156" s="36"/>
    </row>
    <row r="157" spans="8:25" x14ac:dyDescent="0.3">
      <c r="H157" s="32"/>
      <c r="L157" s="36"/>
      <c r="M157" s="36"/>
      <c r="N157" s="35"/>
      <c r="O157" s="35"/>
      <c r="P157" s="35"/>
      <c r="Q157" s="35"/>
      <c r="R157" s="35"/>
      <c r="S157" s="35"/>
      <c r="T157" s="35"/>
      <c r="U157" s="36"/>
      <c r="V157" s="36"/>
      <c r="W157" s="36"/>
      <c r="X157" s="36"/>
      <c r="Y157" s="36"/>
    </row>
    <row r="158" spans="8:25" x14ac:dyDescent="0.3">
      <c r="H158" s="32"/>
      <c r="L158" s="36"/>
      <c r="M158" s="36"/>
      <c r="N158" s="35"/>
      <c r="O158" s="35"/>
      <c r="P158" s="35"/>
      <c r="Q158" s="35"/>
      <c r="R158" s="35"/>
      <c r="S158" s="35"/>
      <c r="T158" s="35"/>
      <c r="U158" s="36"/>
      <c r="V158" s="36"/>
      <c r="W158" s="36"/>
      <c r="X158" s="36"/>
      <c r="Y158" s="36"/>
    </row>
    <row r="159" spans="8:25" x14ac:dyDescent="0.3">
      <c r="H159" s="32"/>
      <c r="L159" s="36"/>
      <c r="M159" s="36"/>
      <c r="N159" s="35"/>
      <c r="O159" s="35"/>
      <c r="P159" s="35"/>
      <c r="Q159" s="35"/>
      <c r="R159" s="35"/>
      <c r="S159" s="35"/>
      <c r="T159" s="35"/>
      <c r="U159" s="36"/>
      <c r="V159" s="36"/>
      <c r="W159" s="36"/>
      <c r="X159" s="36"/>
      <c r="Y159" s="36"/>
    </row>
    <row r="160" spans="8:25" x14ac:dyDescent="0.3">
      <c r="H160" s="32"/>
      <c r="L160" s="36"/>
      <c r="M160" s="36"/>
      <c r="N160" s="35"/>
      <c r="O160" s="35"/>
      <c r="P160" s="35"/>
      <c r="Q160" s="35"/>
      <c r="R160" s="35"/>
      <c r="S160" s="35"/>
      <c r="T160" s="35"/>
      <c r="U160" s="36"/>
      <c r="V160" s="36"/>
      <c r="W160" s="36"/>
      <c r="X160" s="36"/>
      <c r="Y160" s="36"/>
    </row>
    <row r="161" spans="2:25" x14ac:dyDescent="0.3">
      <c r="H161" s="32"/>
      <c r="L161" s="36"/>
      <c r="M161" s="36"/>
      <c r="N161" s="35"/>
      <c r="O161" s="35"/>
      <c r="P161" s="35"/>
      <c r="Q161" s="35"/>
      <c r="R161" s="35"/>
      <c r="S161" s="35"/>
      <c r="T161" s="35"/>
      <c r="U161" s="36"/>
      <c r="V161" s="36"/>
      <c r="W161" s="36"/>
      <c r="X161" s="36"/>
      <c r="Y161" s="36"/>
    </row>
    <row r="162" spans="2:25" x14ac:dyDescent="0.3">
      <c r="H162" s="32"/>
      <c r="L162" s="36"/>
      <c r="M162" s="36"/>
      <c r="N162" s="35"/>
      <c r="O162" s="35"/>
      <c r="P162" s="35"/>
      <c r="Q162" s="35"/>
      <c r="R162" s="35"/>
      <c r="S162" s="35"/>
      <c r="T162" s="35"/>
      <c r="U162" s="36"/>
      <c r="V162" s="36"/>
      <c r="W162" s="36"/>
      <c r="X162" s="36"/>
      <c r="Y162" s="36"/>
    </row>
    <row r="163" spans="2:25" x14ac:dyDescent="0.3">
      <c r="H163" s="32"/>
      <c r="L163" s="36"/>
      <c r="M163" s="36"/>
      <c r="N163" s="35"/>
      <c r="O163" s="35"/>
      <c r="P163" s="35"/>
      <c r="Q163" s="35"/>
      <c r="R163" s="35"/>
      <c r="S163" s="35"/>
      <c r="T163" s="35"/>
      <c r="U163" s="36"/>
      <c r="V163" s="36"/>
      <c r="W163" s="36"/>
      <c r="X163" s="36"/>
      <c r="Y163" s="36"/>
    </row>
    <row r="164" spans="2:25" x14ac:dyDescent="0.3">
      <c r="H164" s="32"/>
      <c r="L164" s="36"/>
      <c r="M164" s="36"/>
      <c r="N164" s="35"/>
      <c r="O164" s="35"/>
      <c r="P164" s="35"/>
      <c r="Q164" s="35"/>
      <c r="R164" s="35"/>
      <c r="S164" s="35"/>
      <c r="T164" s="35"/>
      <c r="U164" s="36"/>
      <c r="V164" s="36"/>
      <c r="W164" s="36"/>
      <c r="X164" s="36"/>
      <c r="Y164" s="36"/>
    </row>
    <row r="165" spans="2:25" x14ac:dyDescent="0.3">
      <c r="H165" s="32"/>
      <c r="L165" s="36"/>
      <c r="M165" s="36"/>
      <c r="N165" s="35"/>
      <c r="O165" s="35"/>
      <c r="P165" s="35"/>
      <c r="Q165" s="35"/>
      <c r="R165" s="35"/>
      <c r="S165" s="35"/>
      <c r="T165" s="35"/>
      <c r="U165" s="36"/>
      <c r="V165" s="36"/>
      <c r="W165" s="36"/>
      <c r="X165" s="36"/>
      <c r="Y165" s="36"/>
    </row>
    <row r="166" spans="2:25" x14ac:dyDescent="0.3">
      <c r="H166" s="32"/>
      <c r="L166" s="36"/>
      <c r="M166" s="36"/>
      <c r="N166" s="35"/>
      <c r="O166" s="35"/>
      <c r="P166" s="35"/>
      <c r="Q166" s="35"/>
      <c r="R166" s="35"/>
      <c r="S166" s="35"/>
      <c r="T166" s="35"/>
      <c r="U166" s="36"/>
      <c r="V166" s="36"/>
      <c r="W166" s="36"/>
      <c r="X166" s="36"/>
      <c r="Y166" s="36"/>
    </row>
    <row r="167" spans="2:25" x14ac:dyDescent="0.3">
      <c r="H167" s="32"/>
      <c r="L167" s="36"/>
      <c r="M167" s="36"/>
      <c r="N167" s="35"/>
      <c r="O167" s="35"/>
      <c r="P167" s="35"/>
      <c r="Q167" s="35"/>
      <c r="R167" s="35"/>
      <c r="S167" s="35"/>
      <c r="T167" s="35"/>
      <c r="U167" s="36"/>
      <c r="V167" s="36"/>
      <c r="W167" s="36"/>
      <c r="X167" s="36"/>
      <c r="Y167" s="36"/>
    </row>
    <row r="168" spans="2:25" x14ac:dyDescent="0.3">
      <c r="H168" s="32"/>
      <c r="L168" s="36"/>
      <c r="M168" s="36"/>
      <c r="N168" s="35"/>
      <c r="O168" s="35"/>
      <c r="P168" s="35"/>
      <c r="Q168" s="35"/>
      <c r="R168" s="35"/>
      <c r="S168" s="35"/>
      <c r="T168" s="35"/>
      <c r="U168" s="36"/>
      <c r="V168" s="36"/>
      <c r="W168" s="36"/>
      <c r="X168" s="36"/>
      <c r="Y168" s="36"/>
    </row>
    <row r="169" spans="2:25" x14ac:dyDescent="0.3">
      <c r="B169" s="50"/>
      <c r="G169" s="50"/>
      <c r="H169" s="32"/>
      <c r="I169" s="51"/>
      <c r="L169" s="36"/>
      <c r="M169" s="36"/>
      <c r="N169" s="35"/>
      <c r="O169" s="35"/>
      <c r="P169" s="35"/>
      <c r="Q169" s="35"/>
      <c r="R169" s="35"/>
      <c r="S169" s="35"/>
      <c r="T169" s="35"/>
      <c r="U169" s="36"/>
      <c r="V169" s="36"/>
      <c r="W169" s="36"/>
      <c r="X169" s="36"/>
      <c r="Y169" s="36"/>
    </row>
    <row r="170" spans="2:25" x14ac:dyDescent="0.3">
      <c r="G170" s="50"/>
      <c r="H170" s="32"/>
      <c r="I170" s="51"/>
      <c r="L170" s="36"/>
      <c r="M170" s="36"/>
      <c r="N170" s="35"/>
      <c r="O170" s="35"/>
      <c r="P170" s="35"/>
      <c r="Q170" s="35"/>
      <c r="R170" s="35"/>
      <c r="S170" s="35"/>
      <c r="T170" s="35"/>
      <c r="U170" s="36"/>
      <c r="V170" s="36"/>
      <c r="W170" s="36"/>
      <c r="X170" s="36"/>
      <c r="Y170" s="36"/>
    </row>
    <row r="171" spans="2:25" x14ac:dyDescent="0.3">
      <c r="C171" s="50"/>
      <c r="G171" s="50"/>
      <c r="H171" s="32"/>
      <c r="I171" s="51"/>
      <c r="L171" s="36"/>
      <c r="M171" s="36"/>
      <c r="N171" s="35"/>
      <c r="O171" s="35"/>
      <c r="P171" s="35"/>
      <c r="Q171" s="35"/>
      <c r="R171" s="35"/>
      <c r="S171" s="35"/>
      <c r="T171" s="35"/>
      <c r="U171" s="36"/>
      <c r="V171" s="36"/>
      <c r="W171" s="36"/>
      <c r="X171" s="36"/>
      <c r="Y171" s="36"/>
    </row>
    <row r="172" spans="2:25" x14ac:dyDescent="0.3">
      <c r="B172" s="56"/>
      <c r="C172" s="56"/>
      <c r="H172" s="32"/>
      <c r="I172" s="56"/>
      <c r="L172" s="36"/>
      <c r="M172" s="36"/>
      <c r="N172" s="35"/>
      <c r="O172" s="35"/>
      <c r="P172" s="35"/>
      <c r="Q172" s="35"/>
      <c r="R172" s="35"/>
      <c r="S172" s="35"/>
      <c r="T172" s="35"/>
      <c r="U172" s="36"/>
      <c r="V172" s="36"/>
      <c r="W172" s="36"/>
      <c r="X172" s="36"/>
      <c r="Y172" s="36"/>
    </row>
    <row r="173" spans="2:25" x14ac:dyDescent="0.3">
      <c r="L173" s="36"/>
      <c r="M173" s="36"/>
      <c r="N173" s="35"/>
      <c r="O173" s="35"/>
      <c r="P173" s="35"/>
      <c r="Q173" s="35"/>
      <c r="R173" s="35"/>
      <c r="S173" s="35"/>
      <c r="T173" s="35"/>
      <c r="U173" s="36"/>
      <c r="V173" s="36"/>
      <c r="W173" s="36"/>
      <c r="X173" s="36"/>
      <c r="Y173" s="36"/>
    </row>
    <row r="174" spans="2:25" x14ac:dyDescent="0.3">
      <c r="L174" s="36"/>
      <c r="M174" s="36"/>
      <c r="N174" s="35"/>
      <c r="O174" s="35"/>
      <c r="P174" s="35"/>
      <c r="Q174" s="35"/>
      <c r="R174" s="35"/>
      <c r="S174" s="35"/>
      <c r="T174" s="35"/>
      <c r="U174" s="36"/>
      <c r="V174" s="36"/>
      <c r="W174" s="36"/>
      <c r="X174" s="36"/>
      <c r="Y174" s="36"/>
    </row>
    <row r="175" spans="2:25" x14ac:dyDescent="0.3">
      <c r="L175" s="36"/>
      <c r="M175" s="36"/>
      <c r="N175" s="35"/>
      <c r="O175" s="35"/>
      <c r="P175" s="35"/>
      <c r="Q175" s="35"/>
      <c r="R175" s="35"/>
      <c r="S175" s="35"/>
      <c r="T175" s="35"/>
      <c r="U175" s="36"/>
      <c r="V175" s="36"/>
      <c r="W175" s="36"/>
      <c r="X175" s="36"/>
      <c r="Y175" s="36"/>
    </row>
    <row r="176" spans="2:25" x14ac:dyDescent="0.3">
      <c r="L176" s="36"/>
      <c r="M176" s="36"/>
      <c r="N176" s="35"/>
      <c r="O176" s="35"/>
      <c r="P176" s="35"/>
      <c r="Q176" s="35"/>
      <c r="R176" s="35"/>
      <c r="S176" s="35"/>
      <c r="T176" s="35"/>
      <c r="U176" s="36"/>
      <c r="V176" s="36"/>
      <c r="W176" s="36"/>
      <c r="X176" s="36"/>
      <c r="Y176" s="36"/>
    </row>
    <row r="177" spans="12:25" x14ac:dyDescent="0.3">
      <c r="L177" s="36"/>
      <c r="M177" s="36"/>
      <c r="N177" s="35"/>
      <c r="O177" s="35"/>
      <c r="P177" s="35"/>
      <c r="Q177" s="35"/>
      <c r="R177" s="35"/>
      <c r="S177" s="35"/>
      <c r="T177" s="35"/>
      <c r="U177" s="36"/>
      <c r="V177" s="36"/>
      <c r="W177" s="36"/>
      <c r="X177" s="36"/>
      <c r="Y177" s="36"/>
    </row>
    <row r="178" spans="12:25" x14ac:dyDescent="0.3">
      <c r="L178" s="36"/>
      <c r="M178" s="36"/>
      <c r="N178" s="35"/>
      <c r="O178" s="35"/>
      <c r="P178" s="35"/>
      <c r="Q178" s="35"/>
      <c r="R178" s="35"/>
      <c r="S178" s="35"/>
      <c r="T178" s="35"/>
      <c r="U178" s="36"/>
      <c r="V178" s="36"/>
      <c r="W178" s="36"/>
      <c r="X178" s="36"/>
      <c r="Y178" s="36"/>
    </row>
    <row r="179" spans="12:25" x14ac:dyDescent="0.3">
      <c r="L179" s="36"/>
      <c r="M179" s="36"/>
      <c r="N179" s="35"/>
      <c r="O179" s="35"/>
      <c r="P179" s="35"/>
      <c r="Q179" s="35"/>
      <c r="R179" s="35"/>
      <c r="S179" s="35"/>
      <c r="T179" s="35"/>
      <c r="U179" s="36"/>
      <c r="V179" s="36"/>
      <c r="W179" s="36"/>
      <c r="X179" s="36"/>
      <c r="Y179" s="36"/>
    </row>
    <row r="180" spans="12:25" x14ac:dyDescent="0.3">
      <c r="L180" s="36"/>
      <c r="M180" s="36"/>
      <c r="N180" s="35"/>
      <c r="O180" s="35"/>
      <c r="P180" s="35"/>
      <c r="Q180" s="35"/>
      <c r="R180" s="35"/>
      <c r="S180" s="35"/>
      <c r="T180" s="35"/>
      <c r="U180" s="36"/>
      <c r="V180" s="36"/>
      <c r="W180" s="36"/>
      <c r="X180" s="36"/>
      <c r="Y180" s="36"/>
    </row>
    <row r="181" spans="12:25" x14ac:dyDescent="0.3">
      <c r="L181" s="36"/>
      <c r="M181" s="36"/>
      <c r="N181" s="35"/>
      <c r="O181" s="35"/>
      <c r="P181" s="35"/>
      <c r="Q181" s="35"/>
      <c r="R181" s="35"/>
      <c r="S181" s="35"/>
      <c r="T181" s="35"/>
      <c r="U181" s="36"/>
      <c r="V181" s="36"/>
      <c r="W181" s="36"/>
      <c r="X181" s="36"/>
      <c r="Y181" s="36"/>
    </row>
    <row r="182" spans="12:25" x14ac:dyDescent="0.3">
      <c r="L182" s="36"/>
      <c r="M182" s="36"/>
      <c r="N182" s="35"/>
      <c r="O182" s="35"/>
      <c r="P182" s="35"/>
      <c r="Q182" s="35"/>
      <c r="R182" s="35"/>
      <c r="S182" s="35"/>
      <c r="T182" s="35"/>
      <c r="U182" s="36"/>
      <c r="V182" s="36"/>
      <c r="W182" s="36"/>
      <c r="X182" s="36"/>
      <c r="Y182" s="36"/>
    </row>
    <row r="183" spans="12:25" x14ac:dyDescent="0.3">
      <c r="L183" s="36"/>
      <c r="M183" s="36"/>
      <c r="N183" s="35"/>
      <c r="O183" s="35"/>
      <c r="P183" s="35"/>
      <c r="Q183" s="35"/>
      <c r="R183" s="35"/>
      <c r="S183" s="35"/>
      <c r="T183" s="35"/>
      <c r="U183" s="36"/>
      <c r="V183" s="36"/>
      <c r="W183" s="36"/>
      <c r="X183" s="36"/>
      <c r="Y183" s="36"/>
    </row>
    <row r="184" spans="12:25" x14ac:dyDescent="0.3">
      <c r="L184" s="36"/>
      <c r="M184" s="36"/>
      <c r="N184" s="35"/>
      <c r="O184" s="35"/>
      <c r="P184" s="35"/>
      <c r="Q184" s="35"/>
      <c r="R184" s="35"/>
      <c r="S184" s="35"/>
      <c r="T184" s="35"/>
      <c r="U184" s="36"/>
      <c r="V184" s="36"/>
      <c r="W184" s="36"/>
      <c r="X184" s="36"/>
      <c r="Y184" s="36"/>
    </row>
    <row r="185" spans="12:25" x14ac:dyDescent="0.3">
      <c r="L185" s="36"/>
      <c r="M185" s="36"/>
      <c r="N185" s="35"/>
      <c r="O185" s="35"/>
      <c r="P185" s="35"/>
      <c r="Q185" s="35"/>
      <c r="R185" s="35"/>
      <c r="S185" s="35"/>
      <c r="T185" s="35"/>
      <c r="U185" s="36"/>
      <c r="V185" s="36"/>
      <c r="W185" s="36"/>
      <c r="X185" s="36"/>
      <c r="Y185" s="36"/>
    </row>
    <row r="186" spans="12:25" x14ac:dyDescent="0.3">
      <c r="L186" s="36"/>
      <c r="M186" s="36"/>
      <c r="N186" s="35"/>
      <c r="O186" s="35"/>
      <c r="P186" s="35"/>
      <c r="Q186" s="35"/>
      <c r="R186" s="35"/>
      <c r="S186" s="35"/>
      <c r="T186" s="35"/>
      <c r="U186" s="36"/>
      <c r="V186" s="36"/>
      <c r="W186" s="36"/>
      <c r="X186" s="36"/>
      <c r="Y186" s="36"/>
    </row>
    <row r="187" spans="12:25" x14ac:dyDescent="0.3">
      <c r="L187" s="36"/>
      <c r="M187" s="36"/>
      <c r="N187" s="35"/>
      <c r="O187" s="35"/>
      <c r="P187" s="35"/>
      <c r="Q187" s="35"/>
      <c r="R187" s="35"/>
      <c r="S187" s="35"/>
      <c r="T187" s="35"/>
      <c r="U187" s="36"/>
      <c r="V187" s="36"/>
      <c r="W187" s="36"/>
      <c r="X187" s="36"/>
      <c r="Y187" s="36"/>
    </row>
    <row r="188" spans="12:25" x14ac:dyDescent="0.3">
      <c r="L188" s="36"/>
      <c r="M188" s="36"/>
      <c r="N188" s="35"/>
      <c r="O188" s="35"/>
      <c r="P188" s="35"/>
      <c r="Q188" s="35"/>
      <c r="R188" s="35"/>
      <c r="S188" s="35"/>
      <c r="T188" s="35"/>
      <c r="U188" s="36"/>
      <c r="V188" s="36"/>
      <c r="W188" s="36"/>
      <c r="X188" s="36"/>
      <c r="Y188" s="36"/>
    </row>
    <row r="189" spans="12:25" x14ac:dyDescent="0.3">
      <c r="L189" s="36"/>
      <c r="M189" s="36"/>
      <c r="N189" s="35"/>
      <c r="O189" s="35"/>
      <c r="P189" s="35"/>
      <c r="Q189" s="35"/>
      <c r="R189" s="35"/>
      <c r="S189" s="35"/>
      <c r="T189" s="35"/>
      <c r="U189" s="36"/>
      <c r="V189" s="36"/>
      <c r="W189" s="36"/>
      <c r="X189" s="36"/>
      <c r="Y189" s="36"/>
    </row>
    <row r="190" spans="12:25" x14ac:dyDescent="0.3">
      <c r="L190" s="36"/>
      <c r="M190" s="36"/>
      <c r="N190" s="35"/>
      <c r="O190" s="35"/>
      <c r="P190" s="35"/>
      <c r="Q190" s="35"/>
      <c r="R190" s="35"/>
      <c r="S190" s="35"/>
      <c r="T190" s="35"/>
      <c r="U190" s="36"/>
      <c r="V190" s="36"/>
      <c r="W190" s="36"/>
      <c r="X190" s="36"/>
      <c r="Y190" s="36"/>
    </row>
    <row r="191" spans="12:25" x14ac:dyDescent="0.3">
      <c r="L191" s="36"/>
      <c r="M191" s="36"/>
      <c r="N191" s="35"/>
      <c r="O191" s="35"/>
      <c r="P191" s="35"/>
      <c r="Q191" s="35"/>
      <c r="R191" s="35"/>
      <c r="S191" s="35"/>
      <c r="T191" s="35"/>
      <c r="U191" s="35"/>
      <c r="V191" s="35"/>
      <c r="W191" s="35"/>
      <c r="X191" s="35"/>
      <c r="Y191" s="35"/>
    </row>
    <row r="192" spans="12:25" x14ac:dyDescent="0.3">
      <c r="L192" s="36"/>
      <c r="M192" s="36"/>
      <c r="N192" s="35"/>
      <c r="O192" s="35"/>
      <c r="P192" s="35"/>
      <c r="Q192" s="35"/>
      <c r="R192" s="35"/>
      <c r="S192" s="35"/>
      <c r="T192" s="35"/>
      <c r="U192" s="36"/>
      <c r="V192" s="36"/>
      <c r="W192" s="36"/>
      <c r="X192" s="36"/>
      <c r="Y192" s="36"/>
    </row>
    <row r="193" spans="12:25" x14ac:dyDescent="0.3">
      <c r="L193" s="36"/>
      <c r="M193" s="36"/>
      <c r="N193" s="35"/>
      <c r="O193" s="35"/>
      <c r="P193" s="35"/>
      <c r="Q193" s="35"/>
      <c r="R193" s="35"/>
      <c r="S193" s="35"/>
      <c r="T193" s="35"/>
      <c r="U193" s="36"/>
      <c r="V193" s="36"/>
      <c r="W193" s="36"/>
      <c r="X193" s="36"/>
      <c r="Y193" s="36"/>
    </row>
    <row r="194" spans="12:25" x14ac:dyDescent="0.3">
      <c r="L194" s="36"/>
      <c r="M194" s="36"/>
      <c r="N194" s="35"/>
      <c r="O194" s="35"/>
      <c r="P194" s="35"/>
      <c r="Q194" s="35"/>
      <c r="R194" s="35"/>
      <c r="S194" s="35"/>
      <c r="T194" s="35"/>
      <c r="U194" s="36"/>
      <c r="V194" s="36"/>
      <c r="W194" s="36"/>
      <c r="X194" s="36"/>
      <c r="Y194" s="36"/>
    </row>
    <row r="195" spans="12:25" x14ac:dyDescent="0.3">
      <c r="L195" s="36"/>
      <c r="M195" s="36"/>
      <c r="N195" s="35"/>
      <c r="O195" s="35"/>
      <c r="P195" s="35"/>
      <c r="Q195" s="35"/>
      <c r="R195" s="35"/>
      <c r="S195" s="35"/>
      <c r="T195" s="35"/>
      <c r="U195" s="36"/>
      <c r="V195" s="36"/>
      <c r="W195" s="36"/>
      <c r="X195" s="36"/>
      <c r="Y195" s="36"/>
    </row>
    <row r="196" spans="12:25" x14ac:dyDescent="0.3">
      <c r="L196" s="36"/>
      <c r="M196" s="36"/>
      <c r="N196" s="35"/>
      <c r="O196" s="35"/>
      <c r="P196" s="35"/>
      <c r="Q196" s="35"/>
      <c r="R196" s="35"/>
      <c r="S196" s="35"/>
      <c r="T196" s="35"/>
      <c r="U196" s="36"/>
      <c r="V196" s="36"/>
      <c r="W196" s="36"/>
      <c r="X196" s="36"/>
      <c r="Y196" s="36"/>
    </row>
    <row r="197" spans="12:25" x14ac:dyDescent="0.3">
      <c r="L197" s="36"/>
      <c r="M197" s="36"/>
      <c r="N197" s="35"/>
      <c r="O197" s="35"/>
      <c r="P197" s="35"/>
      <c r="Q197" s="35"/>
      <c r="R197" s="35"/>
      <c r="S197" s="35"/>
      <c r="T197" s="35"/>
      <c r="U197" s="36"/>
      <c r="V197" s="36"/>
      <c r="W197" s="36"/>
      <c r="X197" s="36"/>
      <c r="Y197" s="36"/>
    </row>
    <row r="198" spans="12:25" x14ac:dyDescent="0.3">
      <c r="L198" s="36"/>
      <c r="M198" s="36"/>
      <c r="N198" s="35"/>
      <c r="O198" s="35"/>
      <c r="P198" s="35"/>
      <c r="Q198" s="35"/>
      <c r="R198" s="35"/>
      <c r="S198" s="35"/>
      <c r="T198" s="35"/>
      <c r="U198" s="36"/>
      <c r="V198" s="36"/>
      <c r="W198" s="36"/>
      <c r="X198" s="36"/>
      <c r="Y198" s="36"/>
    </row>
    <row r="199" spans="12:25" x14ac:dyDescent="0.3">
      <c r="L199" s="36"/>
      <c r="M199" s="36"/>
      <c r="N199" s="35"/>
      <c r="O199" s="35"/>
      <c r="P199" s="35"/>
      <c r="Q199" s="35"/>
      <c r="R199" s="35"/>
      <c r="S199" s="35"/>
      <c r="T199" s="35"/>
      <c r="U199" s="36"/>
      <c r="V199" s="36"/>
      <c r="W199" s="36"/>
      <c r="X199" s="36"/>
      <c r="Y199" s="36"/>
    </row>
    <row r="200" spans="12:25" x14ac:dyDescent="0.3">
      <c r="L200" s="36"/>
      <c r="M200" s="36"/>
      <c r="N200" s="35"/>
      <c r="O200" s="35"/>
      <c r="P200" s="35"/>
      <c r="Q200" s="35"/>
      <c r="R200" s="35"/>
      <c r="S200" s="35"/>
      <c r="T200" s="35"/>
      <c r="U200" s="36"/>
      <c r="V200" s="36"/>
      <c r="W200" s="36"/>
      <c r="X200" s="36"/>
      <c r="Y200" s="36"/>
    </row>
    <row r="201" spans="12:25" x14ac:dyDescent="0.3">
      <c r="L201" s="36"/>
      <c r="M201" s="36"/>
      <c r="N201" s="35"/>
      <c r="O201" s="35"/>
      <c r="P201" s="35"/>
      <c r="Q201" s="35"/>
      <c r="R201" s="35"/>
      <c r="S201" s="35"/>
      <c r="T201" s="35"/>
      <c r="U201" s="35"/>
      <c r="V201" s="35"/>
      <c r="W201" s="35"/>
      <c r="X201" s="35"/>
      <c r="Y201" s="35"/>
    </row>
    <row r="202" spans="12:25" x14ac:dyDescent="0.3">
      <c r="L202" s="36"/>
      <c r="M202" s="36"/>
      <c r="N202" s="35"/>
      <c r="O202" s="35"/>
    </row>
    <row r="203" spans="12:25" x14ac:dyDescent="0.3">
      <c r="L203" s="36"/>
      <c r="M203" s="36"/>
      <c r="N203" s="35"/>
      <c r="O203" s="35"/>
    </row>
    <row r="204" spans="12:25" x14ac:dyDescent="0.3">
      <c r="L204" s="36"/>
      <c r="M204" s="36"/>
      <c r="N204" s="35"/>
      <c r="O204" s="35"/>
    </row>
    <row r="205" spans="12:25" x14ac:dyDescent="0.3">
      <c r="L205" s="36"/>
      <c r="M205" s="36"/>
      <c r="N205" s="35"/>
      <c r="O205" s="35"/>
    </row>
  </sheetData>
  <autoFilter ref="A1:Y190"/>
  <conditionalFormatting sqref="D7:D9 D18 D22 D27 C26:C28 C2:C24">
    <cfRule type="cellIs" dxfId="34" priority="18" stopIfTrue="1" operator="equal">
      <formula>T2</formula>
    </cfRule>
  </conditionalFormatting>
  <conditionalFormatting sqref="D26:D28 D2:D24">
    <cfRule type="cellIs" dxfId="33" priority="17" stopIfTrue="1" operator="equal">
      <formula>T2</formula>
    </cfRule>
  </conditionalFormatting>
  <conditionalFormatting sqref="P2:S201">
    <cfRule type="cellIs" dxfId="32" priority="15" stopIfTrue="1" operator="equal">
      <formula>1</formula>
    </cfRule>
    <cfRule type="cellIs" dxfId="31" priority="16" stopIfTrue="1" operator="equal">
      <formula>0</formula>
    </cfRule>
  </conditionalFormatting>
  <conditionalFormatting sqref="C5:C6 C19 C23 C25">
    <cfRule type="cellIs" dxfId="30" priority="14" stopIfTrue="1" operator="equal">
      <formula>S5</formula>
    </cfRule>
  </conditionalFormatting>
  <conditionalFormatting sqref="D5:D6 D19 D23 D25 D11">
    <cfRule type="cellIs" dxfId="29" priority="13" stopIfTrue="1" operator="equal">
      <formula>S5</formula>
    </cfRule>
  </conditionalFormatting>
  <conditionalFormatting sqref="C7:C9 C18 C22 C27">
    <cfRule type="cellIs" dxfId="28" priority="12" stopIfTrue="1" operator="equal">
      <formula>U7</formula>
    </cfRule>
  </conditionalFormatting>
  <conditionalFormatting sqref="C2:C3 D4 D24 C25 D26">
    <cfRule type="cellIs" dxfId="27" priority="9" stopIfTrue="1" operator="equal">
      <formula>T2</formula>
    </cfRule>
  </conditionalFormatting>
  <conditionalFormatting sqref="D2:D3 D25">
    <cfRule type="cellIs" dxfId="26" priority="8" stopIfTrue="1" operator="equal">
      <formula>T2</formula>
    </cfRule>
  </conditionalFormatting>
  <conditionalFormatting sqref="C4 C24 C26">
    <cfRule type="cellIs" dxfId="25" priority="7" stopIfTrue="1" operator="equal">
      <formula>U4</formula>
    </cfRule>
  </conditionalFormatting>
  <conditionalFormatting sqref="D44 C43">
    <cfRule type="cellIs" dxfId="24" priority="19" stopIfTrue="1" operator="equal">
      <formula>T41</formula>
    </cfRule>
  </conditionalFormatting>
  <conditionalFormatting sqref="D43">
    <cfRule type="cellIs" dxfId="23" priority="71" stopIfTrue="1" operator="equal">
      <formula>T41</formula>
    </cfRule>
  </conditionalFormatting>
  <conditionalFormatting sqref="C47">
    <cfRule type="cellIs" dxfId="22" priority="100" stopIfTrue="1" operator="equal">
      <formula>S44</formula>
    </cfRule>
  </conditionalFormatting>
  <conditionalFormatting sqref="D47">
    <cfRule type="cellIs" dxfId="21" priority="122" stopIfTrue="1" operator="equal">
      <formula>S44</formula>
    </cfRule>
  </conditionalFormatting>
  <conditionalFormatting sqref="C46:D46">
    <cfRule type="cellIs" dxfId="20" priority="144" stopIfTrue="1" operator="equal">
      <formula>U43</formula>
    </cfRule>
  </conditionalFormatting>
  <conditionalFormatting sqref="C43:D43">
    <cfRule type="cellIs" dxfId="19" priority="4" stopIfTrue="1" operator="equal">
      <formula>S42</formula>
    </cfRule>
  </conditionalFormatting>
  <conditionalFormatting sqref="D42">
    <cfRule type="cellIs" dxfId="18" priority="146" stopIfTrue="1" operator="equal">
      <formula>U40</formula>
    </cfRule>
  </conditionalFormatting>
  <conditionalFormatting sqref="C42:D42 C35 C38:C39">
    <cfRule type="cellIs" dxfId="17" priority="3" stopIfTrue="1" operator="equal">
      <formula>S34</formula>
    </cfRule>
  </conditionalFormatting>
  <conditionalFormatting sqref="D28 C40:C42 C30:D30 D37:D42 C33:C35 C37">
    <cfRule type="cellIs" dxfId="16" priority="2" stopIfTrue="1" operator="equal">
      <formula>T27</formula>
    </cfRule>
  </conditionalFormatting>
  <conditionalFormatting sqref="C28 C30 C37:C42">
    <cfRule type="cellIs" dxfId="15" priority="1" stopIfTrue="1" operator="equal">
      <formula>U27</formula>
    </cfRule>
  </conditionalFormatting>
  <conditionalFormatting sqref="D40:D42 D30 D33:D35 D37">
    <cfRule type="cellIs" dxfId="14" priority="158" stopIfTrue="1" operator="equal">
      <formula>T29</formula>
    </cfRule>
  </conditionalFormatting>
  <conditionalFormatting sqref="D35 D38:D39">
    <cfRule type="cellIs" dxfId="13" priority="166" stopIfTrue="1" operator="equal">
      <formula>S34</formula>
    </cfRule>
  </conditionalFormatting>
  <conditionalFormatting sqref="C59:C67 D68 C69:C72 D73:D74 C75 D76 C77:C79 D80 C81:C83 D84:D86 C87:C90 C95:C96 D97:D98 C99:C107 C109:C114 D115 C116:C118 D119 C120:C123 D124:D126 D129 C130:C131 C133 D134:D135 C138 C143 D148 C149 C151 C153 D157 C158 C160:C161 D165 C167:C168 D205 D174:D176 C177:C179 C181 D182:D183 C185:C189 D190 D194 C195 D196 C197 C199 D200:D201 D203 C49:C57 D58">
    <cfRule type="cellIs" dxfId="12" priority="167" stopIfTrue="1" operator="equal">
      <formula>T45</formula>
    </cfRule>
  </conditionalFormatting>
  <conditionalFormatting sqref="D69:D72 D75 D77:D79 D81:D83 D87:D90 D95:D96 D99:D107 D109:D114 D116:D118 D120:D123 D130:D131 D133 D138 D143 D149 D151 D153 D158 D160:D161 D167:D168 D172 D177:D179 D181 D185:D189 D195 D197 D199 D49:D57 D59:D67">
    <cfRule type="cellIs" dxfId="11" priority="219" stopIfTrue="1" operator="equal">
      <formula>T45</formula>
    </cfRule>
  </conditionalFormatting>
  <conditionalFormatting sqref="C127:C128 C132 C136 C139:C142 D140 C144:C147 C150 C152 C154:C156 C159 C163:C164 C166 C204 C173 C180 C184 C191:C193 C198 C202 C169:C170 C91:C94 C108 C48">
    <cfRule type="cellIs" dxfId="10" priority="249" stopIfTrue="1" operator="equal">
      <formula>S44</formula>
    </cfRule>
  </conditionalFormatting>
  <conditionalFormatting sqref="D127:D128 D132 D136 D139 D141:D142 D144:D147 D150 D152 D154:D156 D159 D163:D164 D166 D169:D171 D173 D180 D184 D191:D193 D198 D202 D204 D91:D94 D108 D48">
    <cfRule type="cellIs" dxfId="9" priority="271" stopIfTrue="1" operator="equal">
      <formula>S44</formula>
    </cfRule>
  </conditionalFormatting>
  <conditionalFormatting sqref="C68 C73:C74 C76 C80 C84:C86 C97:C98 C115 C119 C124:C126 C129 C134:C135 C137 C148 C157 C162:D162 C165 C174:C176 C182:C183 C190 C194 C196 C200:C201 C203 C205 C58">
    <cfRule type="cellIs" dxfId="8" priority="293" stopIfTrue="1" operator="equal">
      <formula>U54</formula>
    </cfRule>
  </conditionalFormatting>
  <conditionalFormatting sqref="C36:D36 C31:D32 C29:D29 C45">
    <cfRule type="cellIs" dxfId="7" priority="298" stopIfTrue="1" operator="equal">
      <formula>#REF!</formula>
    </cfRule>
  </conditionalFormatting>
  <conditionalFormatting sqref="C31:D31">
    <cfRule type="cellIs" dxfId="6" priority="309" stopIfTrue="1" operator="equal">
      <formula>#REF!</formula>
    </cfRule>
  </conditionalFormatting>
  <conditionalFormatting sqref="C46:C48">
    <cfRule type="cellIs" dxfId="5" priority="323" stopIfTrue="1" operator="equal">
      <formula>T43</formula>
    </cfRule>
  </conditionalFormatting>
  <conditionalFormatting sqref="D45">
    <cfRule type="cellIs" dxfId="4" priority="324" stopIfTrue="1" operator="equal">
      <formula>#REF!</formula>
    </cfRule>
  </conditionalFormatting>
  <conditionalFormatting sqref="D46:D48">
    <cfRule type="cellIs" dxfId="3" priority="325" stopIfTrue="1" operator="equal">
      <formula>T43</formula>
    </cfRule>
  </conditionalFormatting>
  <conditionalFormatting sqref="C44">
    <cfRule type="cellIs" dxfId="2" priority="326" stopIfTrue="1" operator="equal">
      <formula>S42</formula>
    </cfRule>
  </conditionalFormatting>
  <conditionalFormatting sqref="D44">
    <cfRule type="cellIs" dxfId="1" priority="327" stopIfTrue="1" operator="equal">
      <formula>S42</formula>
    </cfRule>
  </conditionalFormatting>
  <conditionalFormatting sqref="C44">
    <cfRule type="cellIs" dxfId="0" priority="328" stopIfTrue="1" operator="equal">
      <formula>U42</formula>
    </cfRule>
  </conditionalFormatting>
  <pageMargins left="0" right="0" top="0" bottom="0" header="0" footer="0"/>
  <pageSetup scale="10" orientation="landscape" r:id="rId1"/>
  <headerFooter>
    <oddFooter>&amp;"Helvetica,Regular"&amp;11&amp;P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W109"/>
  <sheetViews>
    <sheetView showGridLines="0" workbookViewId="0">
      <pane xSplit="1" ySplit="1" topLeftCell="B2" activePane="bottomRight" state="frozenSplit"/>
      <selection pane="topRight"/>
      <selection pane="bottomLeft"/>
      <selection pane="bottomRight" activeCell="C53" sqref="C53"/>
    </sheetView>
  </sheetViews>
  <sheetFormatPr defaultColWidth="12.19921875" defaultRowHeight="18" customHeight="1" x14ac:dyDescent="0.2"/>
  <cols>
    <col min="1" max="2" width="12.19921875" style="13" customWidth="1"/>
    <col min="3" max="3" width="28.8984375" style="13" customWidth="1"/>
    <col min="4" max="4" width="58.09765625" style="13" customWidth="1"/>
    <col min="5" max="5" width="62" style="13" customWidth="1"/>
    <col min="6" max="257" width="12.19921875" style="13" customWidth="1"/>
    <col min="258" max="16384" width="12.19921875" style="25"/>
  </cols>
  <sheetData>
    <row r="1" spans="1:5" ht="22.9" customHeight="1" x14ac:dyDescent="0.35">
      <c r="A1" s="57" t="s">
        <v>677</v>
      </c>
      <c r="B1" s="58"/>
      <c r="C1" s="58"/>
      <c r="D1" s="59"/>
      <c r="E1" s="60"/>
    </row>
    <row r="2" spans="1:5" ht="18" customHeight="1" x14ac:dyDescent="0.25">
      <c r="A2" s="2" t="s">
        <v>139</v>
      </c>
      <c r="B2" s="2" t="s">
        <v>140</v>
      </c>
      <c r="C2" s="2"/>
      <c r="D2" s="3"/>
      <c r="E2" s="2"/>
    </row>
    <row r="3" spans="1:5" ht="18" customHeight="1" x14ac:dyDescent="0.25">
      <c r="A3" s="30" t="s">
        <v>678</v>
      </c>
      <c r="B3" s="31" t="s">
        <v>679</v>
      </c>
      <c r="C3" s="31" t="str">
        <f>(A3&amp;" "&amp;B3)</f>
        <v>Dana ARENIUS</v>
      </c>
      <c r="D3" s="30" t="s">
        <v>680</v>
      </c>
      <c r="E3" s="6"/>
    </row>
    <row r="4" spans="1:5" ht="18" customHeight="1" x14ac:dyDescent="0.25">
      <c r="A4" s="30" t="s">
        <v>681</v>
      </c>
      <c r="B4" s="31" t="s">
        <v>682</v>
      </c>
      <c r="C4" s="31" t="str">
        <f t="shared" ref="C4:C54" si="0">(A4&amp;" "&amp;B4)</f>
        <v>Pierre-Emmanuel BERNAUDIN</v>
      </c>
      <c r="D4" s="30" t="s">
        <v>683</v>
      </c>
      <c r="E4" s="4"/>
    </row>
    <row r="5" spans="1:5" ht="18" customHeight="1" x14ac:dyDescent="0.25">
      <c r="A5" s="30" t="s">
        <v>684</v>
      </c>
      <c r="B5" s="31" t="s">
        <v>685</v>
      </c>
      <c r="C5" s="31" t="str">
        <f t="shared" si="0"/>
        <v>Julien BRANLARD</v>
      </c>
      <c r="D5" s="30" t="s">
        <v>67</v>
      </c>
      <c r="E5" s="6"/>
    </row>
    <row r="6" spans="1:5" ht="18" customHeight="1" x14ac:dyDescent="0.25">
      <c r="A6" s="30" t="s">
        <v>333</v>
      </c>
      <c r="B6" s="31" t="s">
        <v>686</v>
      </c>
      <c r="C6" s="31" t="str">
        <f t="shared" si="0"/>
        <v>Hans-Heinrich BRAUN</v>
      </c>
      <c r="D6" s="30" t="s">
        <v>115</v>
      </c>
      <c r="E6" s="4"/>
    </row>
    <row r="7" spans="1:5" ht="18" customHeight="1" x14ac:dyDescent="0.25">
      <c r="A7" s="30" t="s">
        <v>332</v>
      </c>
      <c r="B7" s="31" t="s">
        <v>687</v>
      </c>
      <c r="C7" s="31" t="str">
        <f t="shared" si="0"/>
        <v>Alexander BRYAZGIN</v>
      </c>
      <c r="D7" s="30" t="s">
        <v>688</v>
      </c>
      <c r="E7" s="6"/>
    </row>
    <row r="8" spans="1:5" ht="18" customHeight="1" x14ac:dyDescent="0.25">
      <c r="A8" s="30" t="s">
        <v>689</v>
      </c>
      <c r="B8" s="31" t="s">
        <v>690</v>
      </c>
      <c r="C8" s="31" t="str">
        <f t="shared" si="0"/>
        <v>Yong-Sub CHO</v>
      </c>
      <c r="D8" s="30" t="s">
        <v>107</v>
      </c>
      <c r="E8" s="4"/>
    </row>
    <row r="9" spans="1:5" ht="18" customHeight="1" x14ac:dyDescent="0.25">
      <c r="A9" s="30" t="s">
        <v>691</v>
      </c>
      <c r="B9" s="31" t="s">
        <v>692</v>
      </c>
      <c r="C9" s="31" t="str">
        <f t="shared" si="0"/>
        <v>Alberto DEGIOVANNI</v>
      </c>
      <c r="D9" s="30" t="s">
        <v>693</v>
      </c>
      <c r="E9" s="6"/>
    </row>
    <row r="10" spans="1:5" ht="18" customHeight="1" x14ac:dyDescent="0.25">
      <c r="A10" s="30" t="s">
        <v>334</v>
      </c>
      <c r="B10" s="31" t="s">
        <v>694</v>
      </c>
      <c r="C10" s="31" t="str">
        <f t="shared" si="0"/>
        <v>Guillaume DEVANZ</v>
      </c>
      <c r="D10" s="30" t="s">
        <v>695</v>
      </c>
      <c r="E10" s="4"/>
    </row>
    <row r="11" spans="1:5" ht="18" customHeight="1" x14ac:dyDescent="0.25">
      <c r="A11" s="30" t="s">
        <v>696</v>
      </c>
      <c r="B11" s="31" t="s">
        <v>697</v>
      </c>
      <c r="C11" s="31" t="str">
        <f t="shared" si="0"/>
        <v>Amos DEXTER</v>
      </c>
      <c r="D11" s="30" t="s">
        <v>698</v>
      </c>
      <c r="E11" s="6"/>
    </row>
    <row r="12" spans="1:5" ht="18" customHeight="1" x14ac:dyDescent="0.25">
      <c r="A12" s="30" t="s">
        <v>699</v>
      </c>
      <c r="B12" s="31" t="s">
        <v>700</v>
      </c>
      <c r="C12" s="31" t="str">
        <f t="shared" si="0"/>
        <v>Yuantao DING</v>
      </c>
      <c r="D12" s="30" t="s">
        <v>701</v>
      </c>
      <c r="E12" s="4"/>
    </row>
    <row r="13" spans="1:5" ht="18" customHeight="1" x14ac:dyDescent="0.25">
      <c r="A13" s="30" t="s">
        <v>702</v>
      </c>
      <c r="B13" s="31" t="s">
        <v>703</v>
      </c>
      <c r="C13" s="31" t="str">
        <f t="shared" si="0"/>
        <v>Mohammad ESHRAQI</v>
      </c>
      <c r="D13" s="30" t="s">
        <v>76</v>
      </c>
      <c r="E13" s="6"/>
    </row>
    <row r="14" spans="1:5" ht="18" customHeight="1" x14ac:dyDescent="0.25">
      <c r="A14" s="30" t="s">
        <v>704</v>
      </c>
      <c r="B14" s="31" t="s">
        <v>705</v>
      </c>
      <c r="C14" s="31" t="str">
        <f t="shared" si="0"/>
        <v>Michael Vincent FAZIO</v>
      </c>
      <c r="D14" s="30" t="s">
        <v>706</v>
      </c>
      <c r="E14" s="4"/>
    </row>
    <row r="15" spans="1:5" ht="18" customHeight="1" x14ac:dyDescent="0.25">
      <c r="A15" s="30" t="s">
        <v>165</v>
      </c>
      <c r="B15" s="31" t="s">
        <v>707</v>
      </c>
      <c r="C15" s="31" t="str">
        <f t="shared" si="0"/>
        <v>John GALAYDA</v>
      </c>
      <c r="D15" s="30" t="s">
        <v>708</v>
      </c>
      <c r="E15" s="6"/>
    </row>
    <row r="16" spans="1:5" ht="18" customHeight="1" x14ac:dyDescent="0.25">
      <c r="A16" s="30" t="s">
        <v>709</v>
      </c>
      <c r="B16" s="31" t="s">
        <v>710</v>
      </c>
      <c r="C16" s="31" t="str">
        <f t="shared" si="0"/>
        <v>Alexej GRUDIEV</v>
      </c>
      <c r="D16" s="30" t="s">
        <v>711</v>
      </c>
      <c r="E16" s="4"/>
    </row>
    <row r="17" spans="1:5" ht="18" customHeight="1" x14ac:dyDescent="0.25">
      <c r="A17" s="30" t="s">
        <v>712</v>
      </c>
      <c r="B17" s="31" t="s">
        <v>713</v>
      </c>
      <c r="C17" s="31" t="str">
        <f t="shared" si="0"/>
        <v>Edda GSCHWENDTNER</v>
      </c>
      <c r="D17" s="30" t="s">
        <v>714</v>
      </c>
      <c r="E17" s="6"/>
    </row>
    <row r="18" spans="1:5" ht="18" customHeight="1" x14ac:dyDescent="0.25">
      <c r="A18" s="30" t="s">
        <v>206</v>
      </c>
      <c r="B18" s="31" t="s">
        <v>715</v>
      </c>
      <c r="C18" s="31" t="str">
        <f t="shared" si="0"/>
        <v>Kazuo HASEGAWA</v>
      </c>
      <c r="D18" s="30" t="s">
        <v>716</v>
      </c>
      <c r="E18" s="4"/>
    </row>
    <row r="19" spans="1:5" ht="18" customHeight="1" x14ac:dyDescent="0.25">
      <c r="A19" s="30" t="s">
        <v>717</v>
      </c>
      <c r="B19" s="31" t="s">
        <v>718</v>
      </c>
      <c r="C19" s="31" t="str">
        <f t="shared" si="0"/>
        <v>Ralf HEICHORN</v>
      </c>
      <c r="D19" s="30" t="s">
        <v>719</v>
      </c>
      <c r="E19" s="6"/>
    </row>
    <row r="20" spans="1:5" ht="18" customHeight="1" x14ac:dyDescent="0.25">
      <c r="A20" s="30" t="s">
        <v>720</v>
      </c>
      <c r="B20" s="31" t="s">
        <v>721</v>
      </c>
      <c r="C20" s="31" t="str">
        <f t="shared" si="0"/>
        <v>Erik HEMSING</v>
      </c>
      <c r="D20" s="30" t="s">
        <v>722</v>
      </c>
      <c r="E20" s="4"/>
    </row>
    <row r="21" spans="1:5" ht="18" customHeight="1" x14ac:dyDescent="0.25">
      <c r="A21" s="30" t="s">
        <v>723</v>
      </c>
      <c r="B21" s="31" t="s">
        <v>724</v>
      </c>
      <c r="C21" s="31" t="str">
        <f t="shared" si="0"/>
        <v>Curt HOVATER</v>
      </c>
      <c r="D21" s="30" t="s">
        <v>725</v>
      </c>
      <c r="E21" s="6"/>
    </row>
    <row r="22" spans="1:5" ht="18" customHeight="1" x14ac:dyDescent="0.25">
      <c r="A22" s="30" t="s">
        <v>726</v>
      </c>
      <c r="B22" s="31" t="s">
        <v>727</v>
      </c>
      <c r="C22" s="31" t="str">
        <f t="shared" si="0"/>
        <v>Morten JENSEN</v>
      </c>
      <c r="D22" s="30" t="s">
        <v>728</v>
      </c>
      <c r="E22" s="4"/>
    </row>
    <row r="23" spans="1:5" ht="18" customHeight="1" x14ac:dyDescent="0.25">
      <c r="A23" s="30" t="s">
        <v>729</v>
      </c>
      <c r="B23" s="31" t="s">
        <v>730</v>
      </c>
      <c r="C23" s="31" t="str">
        <f t="shared" si="0"/>
        <v>HyungJin KIM</v>
      </c>
      <c r="D23" s="30" t="s">
        <v>102</v>
      </c>
      <c r="E23" s="6"/>
    </row>
    <row r="24" spans="1:5" ht="18" customHeight="1" x14ac:dyDescent="0.25">
      <c r="A24" s="30" t="s">
        <v>731</v>
      </c>
      <c r="B24" s="31" t="s">
        <v>732</v>
      </c>
      <c r="C24" s="31" t="str">
        <f t="shared" si="0"/>
        <v>In Soo KO</v>
      </c>
      <c r="D24" s="30" t="s">
        <v>733</v>
      </c>
      <c r="E24" s="4"/>
    </row>
    <row r="25" spans="1:5" ht="18" customHeight="1" x14ac:dyDescent="0.25">
      <c r="A25" s="30" t="s">
        <v>734</v>
      </c>
      <c r="B25" s="31" t="s">
        <v>735</v>
      </c>
      <c r="C25" s="31" t="str">
        <f t="shared" si="0"/>
        <v>Arik KREISEL</v>
      </c>
      <c r="D25" s="30" t="s">
        <v>736</v>
      </c>
      <c r="E25" s="6"/>
    </row>
    <row r="26" spans="1:5" ht="18" customHeight="1" x14ac:dyDescent="0.25">
      <c r="A26" s="30" t="s">
        <v>737</v>
      </c>
      <c r="B26" s="31" t="s">
        <v>738</v>
      </c>
      <c r="C26" s="31" t="str">
        <f t="shared" si="0"/>
        <v>Sergey KUTSAEV</v>
      </c>
      <c r="D26" s="30" t="s">
        <v>739</v>
      </c>
      <c r="E26" s="4"/>
    </row>
    <row r="27" spans="1:5" ht="18" customHeight="1" x14ac:dyDescent="0.25">
      <c r="A27" s="30" t="s">
        <v>740</v>
      </c>
      <c r="B27" s="31" t="s">
        <v>741</v>
      </c>
      <c r="C27" s="31" t="str">
        <f t="shared" si="0"/>
        <v>Aurelia LAXDAL</v>
      </c>
      <c r="D27" s="30" t="s">
        <v>130</v>
      </c>
      <c r="E27" s="6"/>
    </row>
    <row r="28" spans="1:5" ht="18" customHeight="1" x14ac:dyDescent="0.25">
      <c r="A28" s="30" t="s">
        <v>484</v>
      </c>
      <c r="B28" s="31" t="s">
        <v>741</v>
      </c>
      <c r="C28" s="31" t="str">
        <f t="shared" si="0"/>
        <v>Robert LAXDAL</v>
      </c>
      <c r="D28" s="30" t="s">
        <v>742</v>
      </c>
      <c r="E28" s="4"/>
    </row>
    <row r="29" spans="1:5" ht="18" customHeight="1" x14ac:dyDescent="0.25">
      <c r="A29" s="30" t="s">
        <v>743</v>
      </c>
      <c r="B29" s="31" t="s">
        <v>744</v>
      </c>
      <c r="C29" s="31" t="str">
        <f t="shared" si="0"/>
        <v>Valeri LEVEDEV</v>
      </c>
      <c r="D29" s="30" t="s">
        <v>745</v>
      </c>
      <c r="E29" s="6"/>
    </row>
    <row r="30" spans="1:5" ht="18" customHeight="1" x14ac:dyDescent="0.25">
      <c r="A30" s="30" t="s">
        <v>746</v>
      </c>
      <c r="B30" s="31" t="s">
        <v>747</v>
      </c>
      <c r="C30" s="31" t="str">
        <f t="shared" si="0"/>
        <v>Alessandra LOMBARDI</v>
      </c>
      <c r="D30" s="30" t="s">
        <v>748</v>
      </c>
      <c r="E30" s="4"/>
    </row>
    <row r="31" spans="1:5" ht="18" customHeight="1" x14ac:dyDescent="0.25">
      <c r="A31" s="30" t="s">
        <v>749</v>
      </c>
      <c r="B31" s="31" t="s">
        <v>750</v>
      </c>
      <c r="C31" s="31" t="str">
        <f t="shared" si="0"/>
        <v>Zulfikar NAJMUDIN</v>
      </c>
      <c r="D31" s="30" t="s">
        <v>751</v>
      </c>
      <c r="E31" s="6"/>
    </row>
    <row r="32" spans="1:5" ht="18" customHeight="1" x14ac:dyDescent="0.25">
      <c r="A32" s="30" t="s">
        <v>752</v>
      </c>
      <c r="B32" s="31" t="s">
        <v>753</v>
      </c>
      <c r="C32" s="31" t="str">
        <f t="shared" si="0"/>
        <v>Brendan O'SHEA</v>
      </c>
      <c r="D32" s="30" t="s">
        <v>754</v>
      </c>
      <c r="E32" s="4"/>
    </row>
    <row r="33" spans="1:5" ht="18" customHeight="1" x14ac:dyDescent="0.25">
      <c r="A33" s="30" t="s">
        <v>217</v>
      </c>
      <c r="B33" s="31" t="s">
        <v>755</v>
      </c>
      <c r="C33" s="31" t="str">
        <f t="shared" si="0"/>
        <v>Mark PALMER</v>
      </c>
      <c r="D33" s="30" t="s">
        <v>87</v>
      </c>
      <c r="E33" s="6"/>
    </row>
    <row r="34" spans="1:5" ht="18" customHeight="1" x14ac:dyDescent="0.25">
      <c r="A34" s="30" t="s">
        <v>756</v>
      </c>
      <c r="B34" s="31" t="s">
        <v>757</v>
      </c>
      <c r="C34" s="31" t="str">
        <f t="shared" si="0"/>
        <v>Sam POSEN</v>
      </c>
      <c r="D34" s="30" t="s">
        <v>758</v>
      </c>
      <c r="E34" s="4"/>
    </row>
    <row r="35" spans="1:5" ht="18" customHeight="1" x14ac:dyDescent="0.25">
      <c r="A35" s="30" t="s">
        <v>759</v>
      </c>
      <c r="B35" s="31" t="s">
        <v>760</v>
      </c>
      <c r="C35" s="31" t="str">
        <f t="shared" si="0"/>
        <v>Roman REVENKO</v>
      </c>
      <c r="D35" s="30" t="s">
        <v>91</v>
      </c>
      <c r="E35" s="6"/>
    </row>
    <row r="36" spans="1:5" ht="18" customHeight="1" x14ac:dyDescent="0.25">
      <c r="A36" s="30" t="s">
        <v>469</v>
      </c>
      <c r="B36" s="31" t="s">
        <v>761</v>
      </c>
      <c r="C36" s="31" t="str">
        <f t="shared" si="0"/>
        <v>Jean-Pierre REVOL</v>
      </c>
      <c r="D36" s="30" t="s">
        <v>762</v>
      </c>
      <c r="E36" s="4"/>
    </row>
    <row r="37" spans="1:5" ht="18" customHeight="1" x14ac:dyDescent="0.25">
      <c r="A37" s="30" t="s">
        <v>332</v>
      </c>
      <c r="B37" s="31" t="s">
        <v>763</v>
      </c>
      <c r="C37" s="31" t="str">
        <f t="shared" si="0"/>
        <v>Alexander ROMANENKO</v>
      </c>
      <c r="D37" s="30" t="s">
        <v>764</v>
      </c>
      <c r="E37" s="6"/>
    </row>
    <row r="38" spans="1:5" ht="18" customHeight="1" x14ac:dyDescent="0.25">
      <c r="A38" s="30" t="s">
        <v>765</v>
      </c>
      <c r="B38" s="31" t="s">
        <v>766</v>
      </c>
      <c r="C38" s="31" t="str">
        <f t="shared" si="0"/>
        <v>Kenji SAITO</v>
      </c>
      <c r="D38" s="30" t="s">
        <v>81</v>
      </c>
      <c r="E38" s="4"/>
    </row>
    <row r="39" spans="1:5" ht="18" customHeight="1" x14ac:dyDescent="0.25">
      <c r="A39" s="30" t="s">
        <v>767</v>
      </c>
      <c r="B39" s="31" t="s">
        <v>768</v>
      </c>
      <c r="C39" s="31" t="str">
        <f t="shared" si="0"/>
        <v>Andrei SHISHLO</v>
      </c>
      <c r="D39" s="30" t="s">
        <v>112</v>
      </c>
      <c r="E39" s="6"/>
    </row>
    <row r="40" spans="1:5" ht="18" customHeight="1" x14ac:dyDescent="0.25">
      <c r="A40" s="30" t="s">
        <v>769</v>
      </c>
      <c r="B40" s="31" t="s">
        <v>770</v>
      </c>
      <c r="C40" s="31" t="str">
        <f t="shared" si="0"/>
        <v>Yehoshua SOCOL</v>
      </c>
      <c r="D40" s="30" t="s">
        <v>771</v>
      </c>
      <c r="E40" s="4"/>
    </row>
    <row r="41" spans="1:5" ht="18" customHeight="1" x14ac:dyDescent="0.25">
      <c r="A41" s="30" t="s">
        <v>339</v>
      </c>
      <c r="B41" s="31" t="s">
        <v>772</v>
      </c>
      <c r="C41" s="31" t="str">
        <f t="shared" si="0"/>
        <v>Michael SPATA</v>
      </c>
      <c r="D41" s="30" t="s">
        <v>773</v>
      </c>
      <c r="E41" s="6"/>
    </row>
    <row r="42" spans="1:5" ht="18" customHeight="1" x14ac:dyDescent="0.25">
      <c r="A42" s="30" t="s">
        <v>774</v>
      </c>
      <c r="B42" s="31" t="s">
        <v>775</v>
      </c>
      <c r="C42" s="31" t="str">
        <f t="shared" si="0"/>
        <v>Sterinar STAPNES</v>
      </c>
      <c r="D42" s="30" t="s">
        <v>100</v>
      </c>
      <c r="E42" s="4"/>
    </row>
    <row r="43" spans="1:5" ht="18" customHeight="1" x14ac:dyDescent="0.25">
      <c r="A43" s="30" t="s">
        <v>194</v>
      </c>
      <c r="B43" s="31" t="s">
        <v>776</v>
      </c>
      <c r="C43" s="31" t="str">
        <f t="shared" si="0"/>
        <v>Frank STEPHAN</v>
      </c>
      <c r="D43" s="30" t="s">
        <v>64</v>
      </c>
      <c r="E43" s="6"/>
    </row>
    <row r="44" spans="1:5" ht="18" customHeight="1" x14ac:dyDescent="0.25">
      <c r="A44" s="30" t="s">
        <v>777</v>
      </c>
      <c r="B44" s="31" t="s">
        <v>778</v>
      </c>
      <c r="C44" s="31" t="str">
        <f t="shared" si="0"/>
        <v>Jacek SWIERBLEWSKI</v>
      </c>
      <c r="D44" s="30" t="s">
        <v>779</v>
      </c>
      <c r="E44" s="4"/>
    </row>
    <row r="45" spans="1:5" ht="18" customHeight="1" x14ac:dyDescent="0.25">
      <c r="A45" s="30" t="s">
        <v>780</v>
      </c>
      <c r="B45" s="31" t="s">
        <v>781</v>
      </c>
      <c r="C45" s="31" t="str">
        <f t="shared" si="0"/>
        <v>Takashi TANAKA</v>
      </c>
      <c r="D45" s="30" t="s">
        <v>782</v>
      </c>
      <c r="E45" s="6"/>
    </row>
    <row r="46" spans="1:5" ht="18" customHeight="1" x14ac:dyDescent="0.25">
      <c r="A46" s="30" t="s">
        <v>783</v>
      </c>
      <c r="B46" s="31" t="s">
        <v>784</v>
      </c>
      <c r="C46" s="31" t="str">
        <f t="shared" si="0"/>
        <v>Sara THORIN</v>
      </c>
      <c r="D46" s="30" t="s">
        <v>111</v>
      </c>
      <c r="E46" s="4"/>
    </row>
    <row r="47" spans="1:5" ht="18" customHeight="1" x14ac:dyDescent="0.25">
      <c r="A47" s="30" t="s">
        <v>785</v>
      </c>
      <c r="B47" s="31" t="s">
        <v>786</v>
      </c>
      <c r="C47" s="31" t="str">
        <f t="shared" si="0"/>
        <v>Alexey TRIBENDIS</v>
      </c>
      <c r="D47" s="30" t="s">
        <v>118</v>
      </c>
      <c r="E47" s="6"/>
    </row>
    <row r="48" spans="1:5" ht="18" customHeight="1" x14ac:dyDescent="0.25">
      <c r="A48" s="30" t="s">
        <v>787</v>
      </c>
      <c r="B48" s="31" t="s">
        <v>788</v>
      </c>
      <c r="C48" s="31" t="str">
        <f t="shared" si="0"/>
        <v>Christina VACCAREZZA</v>
      </c>
      <c r="D48" s="30" t="s">
        <v>789</v>
      </c>
      <c r="E48" s="4"/>
    </row>
    <row r="49" spans="1:5" ht="18" customHeight="1" x14ac:dyDescent="0.25">
      <c r="A49" s="30" t="s">
        <v>790</v>
      </c>
      <c r="B49" s="31" t="s">
        <v>791</v>
      </c>
      <c r="C49" s="31" t="str">
        <f t="shared" si="0"/>
        <v>Walter VENTURINI</v>
      </c>
      <c r="D49" s="30" t="s">
        <v>74</v>
      </c>
      <c r="E49" s="6"/>
    </row>
    <row r="50" spans="1:5" ht="18" customHeight="1" x14ac:dyDescent="0.25">
      <c r="A50" s="30" t="s">
        <v>792</v>
      </c>
      <c r="B50" s="31" t="s">
        <v>793</v>
      </c>
      <c r="C50" s="31" t="str">
        <f t="shared" si="0"/>
        <v>Chen XIAO</v>
      </c>
      <c r="D50" s="30" t="s">
        <v>794</v>
      </c>
      <c r="E50" s="4"/>
    </row>
    <row r="51" spans="1:5" ht="18" customHeight="1" x14ac:dyDescent="0.25">
      <c r="A51" s="30" t="s">
        <v>795</v>
      </c>
      <c r="B51" s="31" t="s">
        <v>796</v>
      </c>
      <c r="C51" s="31" t="str">
        <f t="shared" si="0"/>
        <v>Sheng WANG</v>
      </c>
      <c r="D51" s="30" t="s">
        <v>40</v>
      </c>
      <c r="E51" s="6"/>
    </row>
    <row r="52" spans="1:5" s="13" customFormat="1" ht="18" customHeight="1" x14ac:dyDescent="0.25">
      <c r="A52" s="30" t="s">
        <v>797</v>
      </c>
      <c r="B52" s="31" t="s">
        <v>798</v>
      </c>
      <c r="C52" s="31" t="str">
        <f t="shared" si="0"/>
        <v>Christoph WIESNER</v>
      </c>
      <c r="D52" s="30" t="s">
        <v>799</v>
      </c>
      <c r="E52" s="4"/>
    </row>
    <row r="53" spans="1:5" s="13" customFormat="1" ht="18" customHeight="1" x14ac:dyDescent="0.25">
      <c r="A53" s="30" t="s">
        <v>800</v>
      </c>
      <c r="B53" s="31" t="s">
        <v>801</v>
      </c>
      <c r="C53" s="31" t="str">
        <f t="shared" si="0"/>
        <v>Mitsuhiro YOSHIDA</v>
      </c>
      <c r="D53" s="30" t="s">
        <v>802</v>
      </c>
      <c r="E53" s="28"/>
    </row>
    <row r="54" spans="1:5" s="13" customFormat="1" ht="18" customHeight="1" x14ac:dyDescent="0.25">
      <c r="A54" s="30" t="s">
        <v>803</v>
      </c>
      <c r="B54" s="31" t="s">
        <v>804</v>
      </c>
      <c r="C54" s="31" t="str">
        <f t="shared" si="0"/>
        <v>Hongwei ZHAO</v>
      </c>
      <c r="D54" s="30" t="s">
        <v>42</v>
      </c>
      <c r="E54" s="28"/>
    </row>
    <row r="55" spans="1:5" s="13" customFormat="1" ht="18" customHeight="1" x14ac:dyDescent="0.25">
      <c r="B55" s="29"/>
      <c r="C55" s="29"/>
      <c r="D55" s="29"/>
      <c r="E55" s="28"/>
    </row>
    <row r="56" spans="1:5" ht="18" customHeight="1" x14ac:dyDescent="0.2">
      <c r="B56" s="26"/>
      <c r="C56" s="26"/>
      <c r="D56" s="26"/>
      <c r="E56" s="29"/>
    </row>
    <row r="57" spans="1:5" ht="18" customHeight="1" x14ac:dyDescent="0.2">
      <c r="B57" s="27"/>
      <c r="C57" s="27"/>
      <c r="D57" s="26"/>
      <c r="E57" s="26"/>
    </row>
    <row r="58" spans="1:5" ht="18" customHeight="1" x14ac:dyDescent="0.2">
      <c r="B58" s="27"/>
      <c r="C58" s="27"/>
      <c r="D58" s="26"/>
      <c r="E58" s="27"/>
    </row>
    <row r="59" spans="1:5" ht="18" customHeight="1" x14ac:dyDescent="0.2">
      <c r="B59" s="27"/>
      <c r="C59" s="27"/>
      <c r="D59" s="26"/>
      <c r="E59" s="27"/>
    </row>
    <row r="60" spans="1:5" ht="18" customHeight="1" x14ac:dyDescent="0.2">
      <c r="B60" s="27"/>
      <c r="C60" s="27"/>
      <c r="D60" s="26"/>
      <c r="E60" s="27"/>
    </row>
    <row r="61" spans="1:5" ht="18" customHeight="1" x14ac:dyDescent="0.2">
      <c r="B61" s="27"/>
      <c r="C61" s="27"/>
      <c r="D61" s="26"/>
      <c r="E61" s="27"/>
    </row>
    <row r="62" spans="1:5" ht="18" customHeight="1" x14ac:dyDescent="0.2">
      <c r="B62" s="27"/>
      <c r="C62" s="27"/>
      <c r="D62" s="26"/>
      <c r="E62" s="27"/>
    </row>
    <row r="63" spans="1:5" ht="18" customHeight="1" x14ac:dyDescent="0.2">
      <c r="B63" s="27"/>
      <c r="C63" s="27"/>
      <c r="D63" s="26"/>
      <c r="E63" s="27"/>
    </row>
    <row r="64" spans="1:5" ht="18" customHeight="1" x14ac:dyDescent="0.2">
      <c r="B64" s="27"/>
      <c r="C64" s="27"/>
      <c r="D64" s="26"/>
      <c r="E64" s="27"/>
    </row>
    <row r="65" spans="2:5" ht="18" customHeight="1" x14ac:dyDescent="0.2">
      <c r="B65" s="27"/>
      <c r="C65" s="27"/>
      <c r="D65" s="26"/>
      <c r="E65" s="27"/>
    </row>
    <row r="66" spans="2:5" ht="18" customHeight="1" x14ac:dyDescent="0.2">
      <c r="B66" s="27"/>
      <c r="C66" s="27"/>
      <c r="D66" s="26"/>
      <c r="E66" s="27"/>
    </row>
    <row r="67" spans="2:5" ht="18" customHeight="1" x14ac:dyDescent="0.2">
      <c r="B67" s="27"/>
      <c r="C67" s="27"/>
      <c r="D67" s="26"/>
      <c r="E67" s="27"/>
    </row>
    <row r="68" spans="2:5" ht="18" customHeight="1" x14ac:dyDescent="0.2">
      <c r="B68" s="27"/>
      <c r="C68" s="27"/>
      <c r="D68" s="26"/>
      <c r="E68" s="27"/>
    </row>
    <row r="69" spans="2:5" ht="18" customHeight="1" x14ac:dyDescent="0.2">
      <c r="B69" s="27"/>
      <c r="C69" s="27"/>
      <c r="D69" s="26"/>
      <c r="E69" s="27"/>
    </row>
    <row r="70" spans="2:5" ht="18" customHeight="1" x14ac:dyDescent="0.2">
      <c r="B70" s="27"/>
      <c r="C70" s="27"/>
      <c r="D70" s="26"/>
      <c r="E70" s="27"/>
    </row>
    <row r="71" spans="2:5" ht="18" customHeight="1" x14ac:dyDescent="0.2">
      <c r="B71" s="27"/>
      <c r="C71" s="27"/>
      <c r="D71" s="26"/>
      <c r="E71" s="27"/>
    </row>
    <row r="72" spans="2:5" ht="18" customHeight="1" x14ac:dyDescent="0.2">
      <c r="B72" s="27"/>
      <c r="C72" s="27"/>
      <c r="D72" s="26"/>
      <c r="E72" s="27"/>
    </row>
    <row r="73" spans="2:5" ht="18" customHeight="1" x14ac:dyDescent="0.2">
      <c r="B73" s="27"/>
      <c r="C73" s="27"/>
      <c r="D73" s="26"/>
      <c r="E73" s="27"/>
    </row>
    <row r="74" spans="2:5" ht="18" customHeight="1" x14ac:dyDescent="0.2">
      <c r="B74" s="27"/>
      <c r="C74" s="27"/>
      <c r="D74" s="26"/>
      <c r="E74" s="27"/>
    </row>
    <row r="75" spans="2:5" ht="18" customHeight="1" x14ac:dyDescent="0.2">
      <c r="B75" s="27"/>
      <c r="C75" s="27"/>
      <c r="D75" s="26"/>
      <c r="E75" s="27"/>
    </row>
    <row r="76" spans="2:5" ht="18" customHeight="1" x14ac:dyDescent="0.2">
      <c r="B76" s="27"/>
      <c r="C76" s="27"/>
      <c r="D76" s="26"/>
      <c r="E76" s="27"/>
    </row>
    <row r="77" spans="2:5" ht="18" customHeight="1" x14ac:dyDescent="0.2">
      <c r="B77" s="27"/>
      <c r="C77" s="27"/>
      <c r="D77" s="26"/>
      <c r="E77" s="27"/>
    </row>
    <row r="78" spans="2:5" ht="18" customHeight="1" x14ac:dyDescent="0.2">
      <c r="B78" s="27"/>
      <c r="C78" s="27"/>
      <c r="D78" s="26"/>
      <c r="E78" s="27"/>
    </row>
    <row r="79" spans="2:5" ht="18" customHeight="1" x14ac:dyDescent="0.2">
      <c r="B79" s="27"/>
      <c r="C79" s="27"/>
      <c r="D79" s="26"/>
      <c r="E79" s="27"/>
    </row>
    <row r="80" spans="2:5" ht="18" customHeight="1" x14ac:dyDescent="0.2">
      <c r="B80" s="27"/>
      <c r="C80" s="27"/>
      <c r="D80" s="26"/>
      <c r="E80" s="27"/>
    </row>
    <row r="81" spans="2:5" ht="18" customHeight="1" x14ac:dyDescent="0.2">
      <c r="B81" s="27"/>
      <c r="C81" s="27"/>
      <c r="D81" s="26"/>
      <c r="E81" s="27"/>
    </row>
    <row r="82" spans="2:5" ht="18" customHeight="1" x14ac:dyDescent="0.2">
      <c r="B82" s="27"/>
      <c r="C82" s="27"/>
      <c r="D82" s="26"/>
      <c r="E82" s="27"/>
    </row>
    <row r="83" spans="2:5" ht="18" customHeight="1" x14ac:dyDescent="0.2">
      <c r="B83" s="27"/>
      <c r="C83" s="27"/>
      <c r="D83" s="26"/>
      <c r="E83" s="27"/>
    </row>
    <row r="84" spans="2:5" ht="18" customHeight="1" x14ac:dyDescent="0.2">
      <c r="B84" s="27"/>
      <c r="C84" s="27"/>
      <c r="D84" s="26"/>
      <c r="E84" s="27"/>
    </row>
    <row r="85" spans="2:5" ht="18" customHeight="1" x14ac:dyDescent="0.2">
      <c r="B85" s="27"/>
      <c r="C85" s="27"/>
      <c r="D85" s="26"/>
      <c r="E85" s="27"/>
    </row>
    <row r="86" spans="2:5" ht="18" customHeight="1" x14ac:dyDescent="0.2">
      <c r="B86" s="27"/>
      <c r="C86" s="27"/>
      <c r="D86" s="26"/>
      <c r="E86" s="27"/>
    </row>
    <row r="87" spans="2:5" ht="18" customHeight="1" x14ac:dyDescent="0.2">
      <c r="B87" s="27"/>
      <c r="C87" s="27"/>
      <c r="D87" s="26"/>
      <c r="E87" s="27"/>
    </row>
    <row r="88" spans="2:5" ht="18" customHeight="1" x14ac:dyDescent="0.2">
      <c r="B88" s="27"/>
      <c r="C88" s="27"/>
      <c r="D88" s="26"/>
      <c r="E88" s="27"/>
    </row>
    <row r="89" spans="2:5" ht="18" customHeight="1" x14ac:dyDescent="0.2">
      <c r="B89" s="27"/>
      <c r="C89" s="27"/>
      <c r="D89" s="26"/>
      <c r="E89" s="27"/>
    </row>
    <row r="90" spans="2:5" ht="18" customHeight="1" x14ac:dyDescent="0.2">
      <c r="B90" s="27"/>
      <c r="C90" s="27"/>
      <c r="D90" s="26"/>
      <c r="E90" s="27"/>
    </row>
    <row r="91" spans="2:5" ht="18" customHeight="1" x14ac:dyDescent="0.2">
      <c r="B91" s="27"/>
      <c r="C91" s="27"/>
      <c r="D91" s="26"/>
      <c r="E91" s="27"/>
    </row>
    <row r="92" spans="2:5" ht="18" customHeight="1" x14ac:dyDescent="0.2">
      <c r="B92" s="27"/>
      <c r="C92" s="27"/>
      <c r="D92" s="26"/>
      <c r="E92" s="27"/>
    </row>
    <row r="93" spans="2:5" ht="18" customHeight="1" x14ac:dyDescent="0.2">
      <c r="B93" s="27"/>
      <c r="C93" s="27"/>
      <c r="D93" s="26"/>
      <c r="E93" s="27"/>
    </row>
    <row r="94" spans="2:5" ht="18" customHeight="1" x14ac:dyDescent="0.2">
      <c r="B94" s="27"/>
      <c r="C94" s="27"/>
      <c r="D94" s="26"/>
      <c r="E94" s="27"/>
    </row>
    <row r="95" spans="2:5" ht="18" customHeight="1" x14ac:dyDescent="0.2">
      <c r="B95" s="27"/>
      <c r="C95" s="27"/>
      <c r="D95" s="26"/>
      <c r="E95" s="27"/>
    </row>
    <row r="96" spans="2:5" ht="18" customHeight="1" x14ac:dyDescent="0.2">
      <c r="B96" s="27"/>
      <c r="C96" s="27"/>
      <c r="D96" s="26"/>
      <c r="E96" s="27"/>
    </row>
    <row r="97" spans="2:5" ht="18" customHeight="1" x14ac:dyDescent="0.2">
      <c r="B97" s="27"/>
      <c r="C97" s="27"/>
      <c r="D97" s="26"/>
      <c r="E97" s="27"/>
    </row>
    <row r="98" spans="2:5" ht="18" customHeight="1" x14ac:dyDescent="0.2">
      <c r="B98" s="27"/>
      <c r="C98" s="27"/>
      <c r="D98" s="26"/>
      <c r="E98" s="27"/>
    </row>
    <row r="99" spans="2:5" ht="18" customHeight="1" x14ac:dyDescent="0.2">
      <c r="B99" s="27"/>
      <c r="C99" s="27"/>
      <c r="D99" s="26"/>
      <c r="E99" s="27"/>
    </row>
    <row r="100" spans="2:5" ht="18" customHeight="1" x14ac:dyDescent="0.2">
      <c r="B100" s="27"/>
      <c r="C100" s="27"/>
      <c r="D100" s="26"/>
      <c r="E100" s="27"/>
    </row>
    <row r="101" spans="2:5" ht="18" customHeight="1" x14ac:dyDescent="0.2">
      <c r="B101" s="27"/>
      <c r="C101" s="27"/>
      <c r="D101" s="26"/>
      <c r="E101" s="27"/>
    </row>
    <row r="102" spans="2:5" ht="18" customHeight="1" x14ac:dyDescent="0.2">
      <c r="B102" s="27"/>
      <c r="C102" s="27"/>
      <c r="D102" s="26"/>
      <c r="E102" s="27"/>
    </row>
    <row r="103" spans="2:5" ht="18" customHeight="1" x14ac:dyDescent="0.2">
      <c r="B103" s="27"/>
      <c r="C103" s="27"/>
      <c r="D103" s="26"/>
      <c r="E103" s="27"/>
    </row>
    <row r="104" spans="2:5" ht="18" customHeight="1" x14ac:dyDescent="0.2">
      <c r="B104" s="27"/>
      <c r="C104" s="27"/>
      <c r="D104" s="26"/>
      <c r="E104" s="27"/>
    </row>
    <row r="105" spans="2:5" ht="18" customHeight="1" x14ac:dyDescent="0.2">
      <c r="B105" s="27"/>
      <c r="C105" s="27"/>
      <c r="D105" s="26"/>
      <c r="E105" s="27"/>
    </row>
    <row r="106" spans="2:5" ht="18" customHeight="1" x14ac:dyDescent="0.2">
      <c r="B106" s="27"/>
      <c r="C106" s="27"/>
      <c r="D106" s="26"/>
      <c r="E106" s="27"/>
    </row>
    <row r="107" spans="2:5" ht="18" customHeight="1" x14ac:dyDescent="0.2">
      <c r="B107" s="27"/>
      <c r="C107" s="27"/>
      <c r="D107" s="26"/>
      <c r="E107" s="27"/>
    </row>
    <row r="108" spans="2:5" ht="18" customHeight="1" x14ac:dyDescent="0.2">
      <c r="B108" s="27"/>
      <c r="C108" s="27"/>
      <c r="D108" s="26"/>
      <c r="E108" s="27"/>
    </row>
    <row r="109" spans="2:5" ht="18" customHeight="1" x14ac:dyDescent="0.2">
      <c r="E109" s="27"/>
    </row>
  </sheetData>
  <mergeCells count="1">
    <mergeCell ref="A1:E1"/>
  </mergeCells>
  <pageMargins left="0" right="0" top="0" bottom="0" header="0" footer="0"/>
  <pageSetup orientation="portrait" r:id="rId1"/>
  <headerFooter>
    <oddFooter>&amp;"Helvetica,Regular"&amp;11&amp;P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52"/>
  <sheetViews>
    <sheetView showGridLines="0" workbookViewId="0">
      <pane xSplit="1" ySplit="1" topLeftCell="B2" activePane="bottomRight" state="frozenSplit"/>
      <selection pane="topRight"/>
      <selection pane="bottomLeft"/>
      <selection pane="bottomRight" activeCell="B2" sqref="B2"/>
    </sheetView>
  </sheetViews>
  <sheetFormatPr defaultColWidth="12.19921875" defaultRowHeight="18" customHeight="1" x14ac:dyDescent="0.2"/>
  <cols>
    <col min="1" max="3" width="12.19921875" style="1" customWidth="1"/>
    <col min="4" max="4" width="62" style="1" customWidth="1"/>
    <col min="5" max="256" width="12.19921875" style="1" customWidth="1"/>
  </cols>
  <sheetData>
    <row r="1" spans="1:4" ht="22.9" customHeight="1" x14ac:dyDescent="0.35">
      <c r="A1" s="61" t="s">
        <v>133</v>
      </c>
      <c r="B1" s="58"/>
      <c r="C1" s="59"/>
      <c r="D1" s="60"/>
    </row>
    <row r="2" spans="1:4" ht="18" customHeight="1" x14ac:dyDescent="0.25">
      <c r="A2" s="2" t="s">
        <v>139</v>
      </c>
      <c r="B2" s="2" t="s">
        <v>140</v>
      </c>
      <c r="C2" s="3"/>
      <c r="D2" s="2" t="s">
        <v>7</v>
      </c>
    </row>
    <row r="3" spans="1:4" ht="18" customHeight="1" x14ac:dyDescent="0.25">
      <c r="A3" s="4" t="s">
        <v>141</v>
      </c>
      <c r="B3" s="5" t="s">
        <v>142</v>
      </c>
      <c r="C3" s="5" t="s">
        <v>143</v>
      </c>
      <c r="D3" s="6" t="s">
        <v>144</v>
      </c>
    </row>
    <row r="4" spans="1:4" ht="18" customHeight="1" x14ac:dyDescent="0.25">
      <c r="A4" s="4" t="s">
        <v>145</v>
      </c>
      <c r="B4" s="7" t="s">
        <v>146</v>
      </c>
      <c r="C4" s="7" t="s">
        <v>147</v>
      </c>
      <c r="D4" s="4" t="s">
        <v>148</v>
      </c>
    </row>
    <row r="5" spans="1:4" ht="18" customHeight="1" x14ac:dyDescent="0.25">
      <c r="A5" s="4" t="s">
        <v>149</v>
      </c>
      <c r="B5" s="5" t="s">
        <v>150</v>
      </c>
      <c r="C5" s="5" t="s">
        <v>151</v>
      </c>
      <c r="D5" s="6" t="s">
        <v>152</v>
      </c>
    </row>
    <row r="6" spans="1:4" ht="18" customHeight="1" x14ac:dyDescent="0.25">
      <c r="A6" s="4" t="s">
        <v>153</v>
      </c>
      <c r="B6" s="7" t="s">
        <v>154</v>
      </c>
      <c r="C6" s="7" t="s">
        <v>155</v>
      </c>
      <c r="D6" s="4" t="s">
        <v>156</v>
      </c>
    </row>
    <row r="7" spans="1:4" ht="18" customHeight="1" x14ac:dyDescent="0.25">
      <c r="A7" s="4" t="s">
        <v>157</v>
      </c>
      <c r="B7" s="5" t="s">
        <v>158</v>
      </c>
      <c r="C7" s="5" t="s">
        <v>159</v>
      </c>
      <c r="D7" s="6" t="s">
        <v>160</v>
      </c>
    </row>
    <row r="8" spans="1:4" ht="18" customHeight="1" x14ac:dyDescent="0.25">
      <c r="A8" s="4" t="s">
        <v>161</v>
      </c>
      <c r="B8" s="7" t="s">
        <v>162</v>
      </c>
      <c r="C8" s="7" t="s">
        <v>163</v>
      </c>
      <c r="D8" s="4" t="s">
        <v>164</v>
      </c>
    </row>
    <row r="9" spans="1:4" ht="18" customHeight="1" x14ac:dyDescent="0.25">
      <c r="A9" s="4" t="s">
        <v>165</v>
      </c>
      <c r="B9" s="5" t="s">
        <v>166</v>
      </c>
      <c r="C9" s="5" t="s">
        <v>167</v>
      </c>
      <c r="D9" s="6" t="s">
        <v>168</v>
      </c>
    </row>
    <row r="10" spans="1:4" ht="18" customHeight="1" x14ac:dyDescent="0.25">
      <c r="A10" s="4" t="s">
        <v>169</v>
      </c>
      <c r="B10" s="7" t="s">
        <v>170</v>
      </c>
      <c r="C10" s="7" t="s">
        <v>171</v>
      </c>
      <c r="D10" s="4" t="s">
        <v>172</v>
      </c>
    </row>
    <row r="11" spans="1:4" ht="18" customHeight="1" x14ac:dyDescent="0.25">
      <c r="A11" s="4" t="s">
        <v>173</v>
      </c>
      <c r="B11" s="5" t="s">
        <v>174</v>
      </c>
      <c r="C11" s="5" t="s">
        <v>175</v>
      </c>
      <c r="D11" s="6" t="s">
        <v>176</v>
      </c>
    </row>
    <row r="12" spans="1:4" ht="18" customHeight="1" x14ac:dyDescent="0.25">
      <c r="A12" s="4" t="s">
        <v>177</v>
      </c>
      <c r="B12" s="7" t="s">
        <v>178</v>
      </c>
      <c r="C12" s="7" t="s">
        <v>179</v>
      </c>
      <c r="D12" s="4" t="s">
        <v>180</v>
      </c>
    </row>
    <row r="13" spans="1:4" ht="18" customHeight="1" x14ac:dyDescent="0.25">
      <c r="A13" s="4" t="s">
        <v>181</v>
      </c>
      <c r="B13" s="5" t="s">
        <v>182</v>
      </c>
      <c r="C13" s="5" t="s">
        <v>183</v>
      </c>
      <c r="D13" s="6" t="s">
        <v>184</v>
      </c>
    </row>
    <row r="14" spans="1:4" ht="18" customHeight="1" x14ac:dyDescent="0.25">
      <c r="A14" s="4" t="s">
        <v>185</v>
      </c>
      <c r="B14" s="7" t="s">
        <v>186</v>
      </c>
      <c r="C14" s="7" t="s">
        <v>187</v>
      </c>
      <c r="D14" s="4" t="s">
        <v>188</v>
      </c>
    </row>
    <row r="15" spans="1:4" ht="18" customHeight="1" x14ac:dyDescent="0.25">
      <c r="A15" s="4" t="s">
        <v>189</v>
      </c>
      <c r="B15" s="5" t="s">
        <v>190</v>
      </c>
      <c r="C15" s="5" t="s">
        <v>39</v>
      </c>
      <c r="D15" s="6" t="s">
        <v>191</v>
      </c>
    </row>
    <row r="16" spans="1:4" ht="18" customHeight="1" x14ac:dyDescent="0.25">
      <c r="A16" s="4" t="s">
        <v>165</v>
      </c>
      <c r="B16" s="7" t="s">
        <v>192</v>
      </c>
      <c r="C16" s="7" t="s">
        <v>113</v>
      </c>
      <c r="D16" s="4" t="s">
        <v>193</v>
      </c>
    </row>
    <row r="17" spans="1:4" ht="18" customHeight="1" x14ac:dyDescent="0.25">
      <c r="A17" s="4" t="s">
        <v>194</v>
      </c>
      <c r="B17" s="5" t="s">
        <v>195</v>
      </c>
      <c r="C17" s="5" t="s">
        <v>196</v>
      </c>
      <c r="D17" s="6" t="s">
        <v>197</v>
      </c>
    </row>
    <row r="18" spans="1:4" ht="18" customHeight="1" x14ac:dyDescent="0.25">
      <c r="A18" s="4" t="s">
        <v>198</v>
      </c>
      <c r="B18" s="7" t="s">
        <v>199</v>
      </c>
      <c r="C18" s="7" t="s">
        <v>200</v>
      </c>
      <c r="D18" s="4" t="s">
        <v>201</v>
      </c>
    </row>
    <row r="19" spans="1:4" ht="18" customHeight="1" x14ac:dyDescent="0.25">
      <c r="A19" s="4" t="s">
        <v>202</v>
      </c>
      <c r="B19" s="5" t="s">
        <v>203</v>
      </c>
      <c r="C19" s="5" t="s">
        <v>204</v>
      </c>
      <c r="D19" s="6" t="s">
        <v>205</v>
      </c>
    </row>
    <row r="20" spans="1:4" ht="18" customHeight="1" x14ac:dyDescent="0.25">
      <c r="A20" s="4" t="s">
        <v>206</v>
      </c>
      <c r="B20" s="7" t="s">
        <v>207</v>
      </c>
      <c r="C20" s="7" t="s">
        <v>106</v>
      </c>
      <c r="D20" s="4" t="s">
        <v>208</v>
      </c>
    </row>
    <row r="21" spans="1:4" ht="18" customHeight="1" x14ac:dyDescent="0.25">
      <c r="A21" s="4" t="s">
        <v>209</v>
      </c>
      <c r="B21" s="5" t="s">
        <v>210</v>
      </c>
      <c r="C21" s="5" t="s">
        <v>211</v>
      </c>
      <c r="D21" s="6" t="s">
        <v>212</v>
      </c>
    </row>
    <row r="22" spans="1:4" ht="18" customHeight="1" x14ac:dyDescent="0.25">
      <c r="A22" s="4" t="s">
        <v>213</v>
      </c>
      <c r="B22" s="7" t="s">
        <v>214</v>
      </c>
      <c r="C22" s="7" t="s">
        <v>215</v>
      </c>
      <c r="D22" s="4" t="s">
        <v>216</v>
      </c>
    </row>
    <row r="23" spans="1:4" ht="18" customHeight="1" x14ac:dyDescent="0.25">
      <c r="A23" s="4" t="s">
        <v>217</v>
      </c>
      <c r="B23" s="5" t="s">
        <v>218</v>
      </c>
      <c r="C23" s="5" t="s">
        <v>124</v>
      </c>
      <c r="D23" s="6" t="s">
        <v>219</v>
      </c>
    </row>
    <row r="24" spans="1:4" ht="18" customHeight="1" x14ac:dyDescent="0.25">
      <c r="A24" s="4" t="s">
        <v>220</v>
      </c>
      <c r="B24" s="7" t="s">
        <v>221</v>
      </c>
      <c r="C24" s="7" t="s">
        <v>222</v>
      </c>
      <c r="D24" s="4" t="s">
        <v>223</v>
      </c>
    </row>
    <row r="25" spans="1:4" ht="18" customHeight="1" x14ac:dyDescent="0.25">
      <c r="A25" s="4" t="s">
        <v>224</v>
      </c>
      <c r="B25" s="5" t="s">
        <v>225</v>
      </c>
      <c r="C25" s="5" t="s">
        <v>226</v>
      </c>
      <c r="D25" s="6" t="s">
        <v>227</v>
      </c>
    </row>
    <row r="26" spans="1:4" ht="18" customHeight="1" x14ac:dyDescent="0.25">
      <c r="A26" s="4" t="s">
        <v>228</v>
      </c>
      <c r="B26" s="7" t="s">
        <v>229</v>
      </c>
      <c r="C26" s="7" t="s">
        <v>230</v>
      </c>
      <c r="D26" s="4" t="s">
        <v>231</v>
      </c>
    </row>
    <row r="27" spans="1:4" ht="18" customHeight="1" x14ac:dyDescent="0.25">
      <c r="A27" s="4" t="s">
        <v>232</v>
      </c>
      <c r="B27" s="5" t="s">
        <v>233</v>
      </c>
      <c r="C27" s="5" t="s">
        <v>234</v>
      </c>
      <c r="D27" s="6" t="s">
        <v>235</v>
      </c>
    </row>
    <row r="28" spans="1:4" ht="18" customHeight="1" x14ac:dyDescent="0.25">
      <c r="A28" s="4" t="s">
        <v>236</v>
      </c>
      <c r="B28" s="7" t="s">
        <v>237</v>
      </c>
      <c r="C28" s="7" t="s">
        <v>238</v>
      </c>
      <c r="D28" s="4" t="s">
        <v>239</v>
      </c>
    </row>
    <row r="29" spans="1:4" ht="18" customHeight="1" x14ac:dyDescent="0.25">
      <c r="A29" s="4" t="s">
        <v>240</v>
      </c>
      <c r="B29" s="5" t="s">
        <v>241</v>
      </c>
      <c r="C29" s="5" t="s">
        <v>242</v>
      </c>
      <c r="D29" s="6" t="s">
        <v>243</v>
      </c>
    </row>
    <row r="30" spans="1:4" ht="18" customHeight="1" x14ac:dyDescent="0.25">
      <c r="A30" s="4" t="s">
        <v>244</v>
      </c>
      <c r="B30" s="7" t="s">
        <v>245</v>
      </c>
      <c r="C30" s="7" t="s">
        <v>246</v>
      </c>
      <c r="D30" s="4" t="s">
        <v>247</v>
      </c>
    </row>
    <row r="31" spans="1:4" ht="18" customHeight="1" x14ac:dyDescent="0.25">
      <c r="A31" s="4" t="s">
        <v>248</v>
      </c>
      <c r="B31" s="5" t="s">
        <v>249</v>
      </c>
      <c r="C31" s="5" t="s">
        <v>89</v>
      </c>
      <c r="D31" s="6" t="s">
        <v>250</v>
      </c>
    </row>
    <row r="32" spans="1:4" ht="18" customHeight="1" x14ac:dyDescent="0.25">
      <c r="A32" s="4" t="s">
        <v>251</v>
      </c>
      <c r="B32" s="7" t="s">
        <v>252</v>
      </c>
      <c r="C32" s="7" t="s">
        <v>253</v>
      </c>
      <c r="D32" s="4" t="s">
        <v>254</v>
      </c>
    </row>
    <row r="33" spans="1:4" ht="18" customHeight="1" x14ac:dyDescent="0.25">
      <c r="A33" s="4" t="s">
        <v>255</v>
      </c>
      <c r="B33" s="5" t="s">
        <v>256</v>
      </c>
      <c r="C33" s="5" t="s">
        <v>257</v>
      </c>
      <c r="D33" s="6" t="s">
        <v>258</v>
      </c>
    </row>
    <row r="34" spans="1:4" ht="18" customHeight="1" x14ac:dyDescent="0.25">
      <c r="A34" s="4" t="s">
        <v>259</v>
      </c>
      <c r="B34" s="7" t="s">
        <v>260</v>
      </c>
      <c r="C34" s="7" t="s">
        <v>261</v>
      </c>
      <c r="D34" s="4" t="s">
        <v>262</v>
      </c>
    </row>
    <row r="35" spans="1:4" ht="18" customHeight="1" x14ac:dyDescent="0.25">
      <c r="A35" s="4" t="s">
        <v>263</v>
      </c>
      <c r="B35" s="5" t="s">
        <v>264</v>
      </c>
      <c r="C35" s="5" t="s">
        <v>265</v>
      </c>
      <c r="D35" s="6" t="s">
        <v>266</v>
      </c>
    </row>
    <row r="36" spans="1:4" ht="18" customHeight="1" x14ac:dyDescent="0.25">
      <c r="A36" s="4" t="s">
        <v>267</v>
      </c>
      <c r="B36" s="7" t="s">
        <v>268</v>
      </c>
      <c r="C36" s="7" t="s">
        <v>269</v>
      </c>
      <c r="D36" s="4" t="s">
        <v>270</v>
      </c>
    </row>
    <row r="37" spans="1:4" ht="18" customHeight="1" x14ac:dyDescent="0.25">
      <c r="A37" s="4" t="s">
        <v>271</v>
      </c>
      <c r="B37" s="5" t="s">
        <v>272</v>
      </c>
      <c r="C37" s="5" t="s">
        <v>35</v>
      </c>
      <c r="D37" s="6" t="s">
        <v>273</v>
      </c>
    </row>
    <row r="38" spans="1:4" ht="18" customHeight="1" x14ac:dyDescent="0.25">
      <c r="A38" s="4" t="s">
        <v>274</v>
      </c>
      <c r="B38" s="7" t="s">
        <v>275</v>
      </c>
      <c r="C38" s="7" t="s">
        <v>276</v>
      </c>
      <c r="D38" s="4" t="s">
        <v>277</v>
      </c>
    </row>
    <row r="39" spans="1:4" ht="18" customHeight="1" x14ac:dyDescent="0.25">
      <c r="A39" s="4" t="s">
        <v>278</v>
      </c>
      <c r="B39" s="5" t="s">
        <v>279</v>
      </c>
      <c r="C39" s="5" t="s">
        <v>125</v>
      </c>
      <c r="D39" s="6" t="s">
        <v>280</v>
      </c>
    </row>
    <row r="40" spans="1:4" ht="18" customHeight="1" x14ac:dyDescent="0.25">
      <c r="A40" s="4" t="s">
        <v>281</v>
      </c>
      <c r="B40" s="7" t="s">
        <v>282</v>
      </c>
      <c r="C40" s="7" t="s">
        <v>283</v>
      </c>
      <c r="D40" s="4" t="s">
        <v>284</v>
      </c>
    </row>
    <row r="41" spans="1:4" ht="18" customHeight="1" x14ac:dyDescent="0.25">
      <c r="A41" s="4" t="s">
        <v>285</v>
      </c>
      <c r="B41" s="5" t="s">
        <v>286</v>
      </c>
      <c r="C41" s="5" t="s">
        <v>287</v>
      </c>
      <c r="D41" s="6" t="s">
        <v>288</v>
      </c>
    </row>
    <row r="42" spans="1:4" ht="18" customHeight="1" x14ac:dyDescent="0.25">
      <c r="A42" s="4" t="s">
        <v>289</v>
      </c>
      <c r="B42" s="7" t="s">
        <v>290</v>
      </c>
      <c r="C42" s="7" t="s">
        <v>291</v>
      </c>
      <c r="D42" s="4" t="s">
        <v>292</v>
      </c>
    </row>
    <row r="43" spans="1:4" ht="18" customHeight="1" x14ac:dyDescent="0.25">
      <c r="A43" s="4" t="s">
        <v>293</v>
      </c>
      <c r="B43" s="5" t="s">
        <v>294</v>
      </c>
      <c r="C43" s="5" t="s">
        <v>295</v>
      </c>
      <c r="D43" s="6" t="s">
        <v>296</v>
      </c>
    </row>
    <row r="44" spans="1:4" ht="18" customHeight="1" x14ac:dyDescent="0.25">
      <c r="A44" s="4" t="s">
        <v>297</v>
      </c>
      <c r="B44" s="7" t="s">
        <v>298</v>
      </c>
      <c r="C44" s="7" t="s">
        <v>299</v>
      </c>
      <c r="D44" s="4" t="s">
        <v>300</v>
      </c>
    </row>
    <row r="45" spans="1:4" ht="18" customHeight="1" x14ac:dyDescent="0.25">
      <c r="A45" s="4" t="s">
        <v>301</v>
      </c>
      <c r="B45" s="5" t="s">
        <v>302</v>
      </c>
      <c r="C45" s="5" t="s">
        <v>303</v>
      </c>
      <c r="D45" s="6" t="s">
        <v>304</v>
      </c>
    </row>
    <row r="46" spans="1:4" ht="18" customHeight="1" x14ac:dyDescent="0.25">
      <c r="A46" s="4" t="s">
        <v>305</v>
      </c>
      <c r="B46" s="7" t="s">
        <v>306</v>
      </c>
      <c r="C46" s="7" t="s">
        <v>307</v>
      </c>
      <c r="D46" s="4" t="s">
        <v>308</v>
      </c>
    </row>
    <row r="47" spans="1:4" ht="18" customHeight="1" x14ac:dyDescent="0.25">
      <c r="A47" s="4" t="s">
        <v>309</v>
      </c>
      <c r="B47" s="5" t="s">
        <v>310</v>
      </c>
      <c r="C47" s="5" t="s">
        <v>311</v>
      </c>
      <c r="D47" s="6" t="s">
        <v>312</v>
      </c>
    </row>
    <row r="48" spans="1:4" ht="18" customHeight="1" x14ac:dyDescent="0.25">
      <c r="A48" s="4" t="s">
        <v>313</v>
      </c>
      <c r="B48" s="7" t="s">
        <v>314</v>
      </c>
      <c r="C48" s="7" t="s">
        <v>315</v>
      </c>
      <c r="D48" s="4" t="s">
        <v>316</v>
      </c>
    </row>
    <row r="49" spans="1:4" ht="18" customHeight="1" x14ac:dyDescent="0.25">
      <c r="A49" s="4" t="s">
        <v>317</v>
      </c>
      <c r="B49" s="5" t="s">
        <v>318</v>
      </c>
      <c r="C49" s="5" t="s">
        <v>319</v>
      </c>
      <c r="D49" s="6" t="s">
        <v>320</v>
      </c>
    </row>
    <row r="50" spans="1:4" ht="18" customHeight="1" x14ac:dyDescent="0.25">
      <c r="A50" s="4" t="s">
        <v>321</v>
      </c>
      <c r="B50" s="7" t="s">
        <v>322</v>
      </c>
      <c r="C50" s="7" t="s">
        <v>323</v>
      </c>
      <c r="D50" s="4" t="s">
        <v>324</v>
      </c>
    </row>
    <row r="51" spans="1:4" ht="18" customHeight="1" x14ac:dyDescent="0.25">
      <c r="A51" s="4" t="s">
        <v>325</v>
      </c>
      <c r="B51" s="5" t="s">
        <v>326</v>
      </c>
      <c r="C51" s="5" t="s">
        <v>327</v>
      </c>
      <c r="D51" s="6" t="s">
        <v>328</v>
      </c>
    </row>
    <row r="52" spans="1:4" ht="18" customHeight="1" x14ac:dyDescent="0.25">
      <c r="A52" s="4" t="s">
        <v>194</v>
      </c>
      <c r="B52" s="7" t="s">
        <v>329</v>
      </c>
      <c r="C52" s="7" t="s">
        <v>330</v>
      </c>
      <c r="D52" s="4" t="s">
        <v>331</v>
      </c>
    </row>
  </sheetData>
  <mergeCells count="1">
    <mergeCell ref="A1:D1"/>
  </mergeCells>
  <pageMargins left="0" right="0" top="0" bottom="0" header="0" footer="0"/>
  <pageSetup orientation="portrait"/>
  <headerFooter>
    <oddFooter>&amp;"Helvetica,Regular"&amp;11&amp;P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9"/>
  <sheetViews>
    <sheetView showGridLines="0" workbookViewId="0">
      <pane ySplit="1" topLeftCell="A43" activePane="bottomLeft" state="frozenSplit"/>
      <selection pane="bottomLeft" sqref="A1:B1"/>
    </sheetView>
  </sheetViews>
  <sheetFormatPr defaultColWidth="12.19921875" defaultRowHeight="18" customHeight="1" x14ac:dyDescent="0.2"/>
  <cols>
    <col min="1" max="1" width="12.19921875" style="24" customWidth="1"/>
    <col min="2" max="2" width="62" style="24" customWidth="1"/>
    <col min="3" max="4" width="12.19921875" style="13" customWidth="1"/>
    <col min="5" max="5" width="63.19921875" style="13" customWidth="1"/>
    <col min="6" max="256" width="12.19921875" style="13" customWidth="1"/>
    <col min="257" max="16384" width="12.19921875" style="14"/>
  </cols>
  <sheetData>
    <row r="1" spans="1:256" ht="18" customHeight="1" x14ac:dyDescent="0.25">
      <c r="A1" s="62" t="s">
        <v>568</v>
      </c>
      <c r="B1" s="63"/>
      <c r="IO1" s="14"/>
      <c r="IP1" s="14"/>
      <c r="IQ1" s="14"/>
      <c r="IR1" s="14"/>
      <c r="IS1" s="14"/>
      <c r="IT1" s="14"/>
      <c r="IU1" s="14"/>
      <c r="IV1" s="14"/>
    </row>
    <row r="2" spans="1:256" ht="18" customHeight="1" x14ac:dyDescent="0.25">
      <c r="A2" s="16"/>
      <c r="B2" s="17" t="s">
        <v>7</v>
      </c>
      <c r="IO2" s="14"/>
      <c r="IP2" s="14"/>
      <c r="IQ2" s="14"/>
      <c r="IR2" s="14"/>
      <c r="IS2" s="14"/>
      <c r="IT2" s="14"/>
      <c r="IU2" s="14"/>
      <c r="IV2" s="14"/>
    </row>
    <row r="3" spans="1:256" ht="18" customHeight="1" x14ac:dyDescent="0.2">
      <c r="A3" s="18" t="s">
        <v>82</v>
      </c>
      <c r="B3" s="18" t="s">
        <v>569</v>
      </c>
      <c r="IO3" s="14"/>
      <c r="IP3" s="14"/>
      <c r="IQ3" s="14"/>
      <c r="IR3" s="14"/>
      <c r="IS3" s="14"/>
      <c r="IT3" s="14"/>
      <c r="IU3" s="14"/>
      <c r="IV3" s="14"/>
    </row>
    <row r="4" spans="1:256" ht="18" customHeight="1" x14ac:dyDescent="0.2">
      <c r="A4" s="19" t="s">
        <v>407</v>
      </c>
      <c r="B4" s="19" t="s">
        <v>570</v>
      </c>
      <c r="IO4" s="14"/>
      <c r="IP4" s="14"/>
      <c r="IQ4" s="14"/>
      <c r="IR4" s="14"/>
      <c r="IS4" s="14"/>
      <c r="IT4" s="14"/>
      <c r="IU4" s="14"/>
      <c r="IV4" s="14"/>
    </row>
    <row r="5" spans="1:256" ht="18" customHeight="1" x14ac:dyDescent="0.2">
      <c r="A5" s="18" t="s">
        <v>43</v>
      </c>
      <c r="B5" s="18" t="s">
        <v>571</v>
      </c>
      <c r="IO5" s="14"/>
      <c r="IP5" s="14"/>
      <c r="IQ5" s="14"/>
      <c r="IR5" s="14"/>
      <c r="IS5" s="14"/>
      <c r="IT5" s="14"/>
      <c r="IU5" s="14"/>
      <c r="IV5" s="14"/>
    </row>
    <row r="6" spans="1:256" ht="18" customHeight="1" x14ac:dyDescent="0.2">
      <c r="A6" s="19" t="s">
        <v>353</v>
      </c>
      <c r="B6" s="19" t="s">
        <v>572</v>
      </c>
      <c r="IO6" s="14"/>
      <c r="IP6" s="14"/>
      <c r="IQ6" s="14"/>
      <c r="IR6" s="14"/>
      <c r="IS6" s="14"/>
      <c r="IT6" s="14"/>
      <c r="IU6" s="14"/>
      <c r="IV6" s="14"/>
    </row>
    <row r="7" spans="1:256" ht="18" customHeight="1" x14ac:dyDescent="0.2">
      <c r="A7" s="18" t="s">
        <v>103</v>
      </c>
      <c r="B7" s="18" t="s">
        <v>573</v>
      </c>
      <c r="IO7" s="14"/>
      <c r="IP7" s="14"/>
      <c r="IQ7" s="14"/>
      <c r="IR7" s="14"/>
      <c r="IS7" s="14"/>
      <c r="IT7" s="14"/>
      <c r="IU7" s="14"/>
      <c r="IV7" s="14"/>
    </row>
    <row r="8" spans="1:256" ht="18" customHeight="1" x14ac:dyDescent="0.2">
      <c r="A8" s="19" t="s">
        <v>123</v>
      </c>
      <c r="B8" s="19" t="s">
        <v>574</v>
      </c>
      <c r="IO8" s="14"/>
      <c r="IP8" s="14"/>
      <c r="IQ8" s="14"/>
      <c r="IR8" s="14"/>
      <c r="IS8" s="14"/>
      <c r="IT8" s="14"/>
      <c r="IU8" s="14"/>
      <c r="IV8" s="14"/>
    </row>
    <row r="9" spans="1:256" ht="18" customHeight="1" x14ac:dyDescent="0.2">
      <c r="A9" s="18" t="s">
        <v>576</v>
      </c>
      <c r="B9" s="18" t="s">
        <v>575</v>
      </c>
      <c r="IO9" s="14"/>
      <c r="IP9" s="14"/>
      <c r="IQ9" s="14"/>
      <c r="IR9" s="14"/>
      <c r="IS9" s="14"/>
      <c r="IT9" s="14"/>
      <c r="IU9" s="14"/>
      <c r="IV9" s="14"/>
    </row>
    <row r="10" spans="1:256" ht="18" customHeight="1" x14ac:dyDescent="0.2">
      <c r="A10" s="19" t="s">
        <v>578</v>
      </c>
      <c r="B10" s="19" t="s">
        <v>577</v>
      </c>
      <c r="IO10" s="14"/>
      <c r="IP10" s="14"/>
      <c r="IQ10" s="14"/>
      <c r="IR10" s="14"/>
      <c r="IS10" s="14"/>
      <c r="IT10" s="14"/>
      <c r="IU10" s="14"/>
      <c r="IV10" s="14"/>
    </row>
    <row r="11" spans="1:256" ht="18" customHeight="1" x14ac:dyDescent="0.2">
      <c r="A11" s="18" t="s">
        <v>580</v>
      </c>
      <c r="B11" s="18" t="s">
        <v>579</v>
      </c>
      <c r="IO11" s="14"/>
      <c r="IP11" s="14"/>
      <c r="IQ11" s="14"/>
      <c r="IR11" s="14"/>
      <c r="IS11" s="14"/>
      <c r="IT11" s="14"/>
      <c r="IU11" s="14"/>
      <c r="IV11" s="14"/>
    </row>
    <row r="12" spans="1:256" ht="18" customHeight="1" x14ac:dyDescent="0.2">
      <c r="A12" s="19" t="s">
        <v>582</v>
      </c>
      <c r="B12" s="19" t="s">
        <v>581</v>
      </c>
      <c r="IO12" s="14"/>
      <c r="IP12" s="14"/>
      <c r="IQ12" s="14"/>
      <c r="IR12" s="14"/>
      <c r="IS12" s="14"/>
      <c r="IT12" s="14"/>
      <c r="IU12" s="14"/>
      <c r="IV12" s="14"/>
    </row>
    <row r="13" spans="1:256" ht="18" customHeight="1" x14ac:dyDescent="0.2">
      <c r="A13" s="18" t="s">
        <v>86</v>
      </c>
      <c r="B13" s="20" t="s">
        <v>583</v>
      </c>
      <c r="IO13" s="14"/>
      <c r="IP13" s="14"/>
      <c r="IQ13" s="14"/>
      <c r="IR13" s="14"/>
      <c r="IS13" s="14"/>
      <c r="IT13" s="14"/>
      <c r="IU13" s="14"/>
      <c r="IV13" s="14"/>
    </row>
    <row r="14" spans="1:256" ht="18" customHeight="1" x14ac:dyDescent="0.2">
      <c r="A14" s="19" t="s">
        <v>585</v>
      </c>
      <c r="B14" s="19" t="s">
        <v>584</v>
      </c>
      <c r="IO14" s="14"/>
      <c r="IP14" s="14"/>
      <c r="IQ14" s="14"/>
      <c r="IR14" s="14"/>
      <c r="IS14" s="14"/>
      <c r="IT14" s="14"/>
      <c r="IU14" s="14"/>
      <c r="IV14" s="14"/>
    </row>
    <row r="15" spans="1:256" ht="18" customHeight="1" x14ac:dyDescent="0.2">
      <c r="A15" s="18" t="s">
        <v>340</v>
      </c>
      <c r="B15" s="18" t="s">
        <v>586</v>
      </c>
      <c r="IO15" s="14"/>
      <c r="IP15" s="14"/>
      <c r="IQ15" s="14"/>
      <c r="IR15" s="14"/>
      <c r="IS15" s="14"/>
      <c r="IT15" s="14"/>
      <c r="IU15" s="14"/>
      <c r="IV15" s="14"/>
    </row>
    <row r="16" spans="1:256" ht="18" customHeight="1" x14ac:dyDescent="0.2">
      <c r="A16" s="18" t="s">
        <v>588</v>
      </c>
      <c r="B16" s="18" t="s">
        <v>587</v>
      </c>
      <c r="IO16" s="14"/>
      <c r="IP16" s="14"/>
      <c r="IQ16" s="14"/>
      <c r="IR16" s="14"/>
      <c r="IS16" s="14"/>
      <c r="IT16" s="14"/>
      <c r="IU16" s="14"/>
      <c r="IV16" s="14"/>
    </row>
    <row r="17" spans="1:256" ht="18" customHeight="1" x14ac:dyDescent="0.2">
      <c r="A17" s="19" t="s">
        <v>590</v>
      </c>
      <c r="B17" s="19" t="s">
        <v>589</v>
      </c>
      <c r="IO17" s="14"/>
      <c r="IP17" s="14"/>
      <c r="IQ17" s="14"/>
      <c r="IR17" s="14"/>
      <c r="IS17" s="14"/>
      <c r="IT17" s="14"/>
      <c r="IU17" s="14"/>
      <c r="IV17" s="14"/>
    </row>
    <row r="18" spans="1:256" ht="18" customHeight="1" x14ac:dyDescent="0.2">
      <c r="A18" s="18" t="s">
        <v>592</v>
      </c>
      <c r="B18" s="18" t="s">
        <v>591</v>
      </c>
      <c r="IO18" s="14"/>
      <c r="IP18" s="14"/>
      <c r="IQ18" s="14"/>
      <c r="IR18" s="14"/>
      <c r="IS18" s="14"/>
      <c r="IT18" s="14"/>
      <c r="IU18" s="14"/>
      <c r="IV18" s="14"/>
    </row>
    <row r="19" spans="1:256" ht="18" customHeight="1" x14ac:dyDescent="0.2">
      <c r="A19" s="19" t="s">
        <v>594</v>
      </c>
      <c r="B19" s="19" t="s">
        <v>593</v>
      </c>
      <c r="IO19" s="14"/>
      <c r="IP19" s="14"/>
      <c r="IQ19" s="14"/>
      <c r="IR19" s="14"/>
      <c r="IS19" s="14"/>
      <c r="IT19" s="14"/>
      <c r="IU19" s="14"/>
      <c r="IV19" s="14"/>
    </row>
    <row r="20" spans="1:256" ht="18" customHeight="1" x14ac:dyDescent="0.2">
      <c r="A20" s="18" t="s">
        <v>323</v>
      </c>
      <c r="B20" s="18" t="s">
        <v>595</v>
      </c>
      <c r="IO20" s="14"/>
      <c r="IP20" s="14"/>
      <c r="IQ20" s="14"/>
      <c r="IR20" s="14"/>
      <c r="IS20" s="14"/>
      <c r="IT20" s="14"/>
      <c r="IU20" s="14"/>
      <c r="IV20" s="14"/>
    </row>
    <row r="21" spans="1:256" ht="18" customHeight="1" x14ac:dyDescent="0.2">
      <c r="A21" s="19" t="s">
        <v>597</v>
      </c>
      <c r="B21" s="19" t="s">
        <v>596</v>
      </c>
      <c r="IO21" s="14"/>
      <c r="IP21" s="14"/>
      <c r="IQ21" s="14"/>
      <c r="IR21" s="14"/>
      <c r="IS21" s="14"/>
      <c r="IT21" s="14"/>
      <c r="IU21" s="14"/>
      <c r="IV21" s="14"/>
    </row>
    <row r="22" spans="1:256" ht="18" customHeight="1" x14ac:dyDescent="0.2">
      <c r="A22" s="18" t="s">
        <v>75</v>
      </c>
      <c r="B22" s="18" t="s">
        <v>598</v>
      </c>
      <c r="IO22" s="14"/>
      <c r="IP22" s="14"/>
      <c r="IQ22" s="14"/>
      <c r="IR22" s="14"/>
      <c r="IS22" s="14"/>
      <c r="IT22" s="14"/>
      <c r="IU22" s="14"/>
      <c r="IV22" s="14"/>
    </row>
    <row r="23" spans="1:256" ht="18" customHeight="1" x14ac:dyDescent="0.2">
      <c r="A23" s="19" t="s">
        <v>600</v>
      </c>
      <c r="B23" s="19" t="s">
        <v>599</v>
      </c>
      <c r="IO23" s="14"/>
      <c r="IP23" s="14"/>
      <c r="IQ23" s="14"/>
      <c r="IR23" s="14"/>
      <c r="IS23" s="14"/>
      <c r="IT23" s="14"/>
      <c r="IU23" s="14"/>
      <c r="IV23" s="14"/>
    </row>
    <row r="24" spans="1:256" ht="18" customHeight="1" x14ac:dyDescent="0.2">
      <c r="A24" s="18" t="s">
        <v>396</v>
      </c>
      <c r="B24" s="18" t="s">
        <v>601</v>
      </c>
      <c r="IO24" s="14"/>
      <c r="IP24" s="14"/>
      <c r="IQ24" s="14"/>
      <c r="IR24" s="14"/>
      <c r="IS24" s="14"/>
      <c r="IT24" s="14"/>
      <c r="IU24" s="14"/>
      <c r="IV24" s="14"/>
    </row>
    <row r="25" spans="1:256" ht="18" customHeight="1" x14ac:dyDescent="0.2">
      <c r="A25" s="19" t="s">
        <v>603</v>
      </c>
      <c r="B25" s="19" t="s">
        <v>602</v>
      </c>
      <c r="IO25" s="14"/>
      <c r="IP25" s="14"/>
      <c r="IQ25" s="14"/>
      <c r="IR25" s="14"/>
      <c r="IS25" s="14"/>
      <c r="IT25" s="14"/>
      <c r="IU25" s="14"/>
      <c r="IV25" s="14"/>
    </row>
    <row r="26" spans="1:256" ht="18" customHeight="1" x14ac:dyDescent="0.2">
      <c r="A26" s="18" t="s">
        <v>605</v>
      </c>
      <c r="B26" s="18" t="s">
        <v>604</v>
      </c>
      <c r="IO26" s="14"/>
      <c r="IP26" s="14"/>
      <c r="IQ26" s="14"/>
      <c r="IR26" s="14"/>
      <c r="IS26" s="14"/>
      <c r="IT26" s="14"/>
      <c r="IU26" s="14"/>
      <c r="IV26" s="14"/>
    </row>
    <row r="27" spans="1:256" ht="18" customHeight="1" x14ac:dyDescent="0.2">
      <c r="A27" s="19" t="s">
        <v>607</v>
      </c>
      <c r="B27" s="19" t="s">
        <v>606</v>
      </c>
      <c r="IO27" s="14"/>
      <c r="IP27" s="14"/>
      <c r="IQ27" s="14"/>
      <c r="IR27" s="14"/>
      <c r="IS27" s="14"/>
      <c r="IT27" s="14"/>
      <c r="IU27" s="14"/>
      <c r="IV27" s="14"/>
    </row>
    <row r="28" spans="1:256" ht="18" customHeight="1" x14ac:dyDescent="0.2">
      <c r="A28" s="18" t="s">
        <v>99</v>
      </c>
      <c r="B28" s="18" t="s">
        <v>608</v>
      </c>
      <c r="IO28" s="14"/>
      <c r="IP28" s="14"/>
      <c r="IQ28" s="14"/>
      <c r="IR28" s="14"/>
      <c r="IS28" s="14"/>
      <c r="IT28" s="14"/>
      <c r="IU28" s="14"/>
      <c r="IV28" s="14"/>
    </row>
    <row r="29" spans="1:256" ht="18" customHeight="1" x14ac:dyDescent="0.2">
      <c r="A29" s="19" t="s">
        <v>610</v>
      </c>
      <c r="B29" s="19" t="s">
        <v>609</v>
      </c>
      <c r="IO29" s="14"/>
      <c r="IP29" s="14"/>
      <c r="IQ29" s="14"/>
      <c r="IR29" s="14"/>
      <c r="IS29" s="14"/>
      <c r="IT29" s="14"/>
      <c r="IU29" s="14"/>
      <c r="IV29" s="14"/>
    </row>
    <row r="30" spans="1:256" ht="18" customHeight="1" x14ac:dyDescent="0.2">
      <c r="A30" s="18" t="s">
        <v>612</v>
      </c>
      <c r="B30" s="18" t="s">
        <v>611</v>
      </c>
      <c r="IO30" s="14"/>
      <c r="IP30" s="14"/>
      <c r="IQ30" s="14"/>
      <c r="IR30" s="14"/>
      <c r="IS30" s="14"/>
      <c r="IT30" s="14"/>
      <c r="IU30" s="14"/>
      <c r="IV30" s="14"/>
    </row>
    <row r="31" spans="1:256" ht="18" customHeight="1" x14ac:dyDescent="0.2">
      <c r="A31" s="19" t="s">
        <v>435</v>
      </c>
      <c r="B31" s="19" t="s">
        <v>613</v>
      </c>
      <c r="IO31" s="14"/>
      <c r="IP31" s="14"/>
      <c r="IQ31" s="14"/>
      <c r="IR31" s="14"/>
      <c r="IS31" s="14"/>
      <c r="IT31" s="14"/>
      <c r="IU31" s="14"/>
      <c r="IV31" s="14"/>
    </row>
    <row r="32" spans="1:256" ht="18" customHeight="1" x14ac:dyDescent="0.2">
      <c r="A32" s="18" t="s">
        <v>615</v>
      </c>
      <c r="B32" s="18" t="s">
        <v>614</v>
      </c>
      <c r="IO32" s="14"/>
      <c r="IP32" s="14"/>
      <c r="IQ32" s="14"/>
      <c r="IR32" s="14"/>
      <c r="IS32" s="14"/>
      <c r="IT32" s="14"/>
      <c r="IU32" s="14"/>
      <c r="IV32" s="14"/>
    </row>
    <row r="33" spans="1:256" ht="18" customHeight="1" x14ac:dyDescent="0.2">
      <c r="A33" s="19" t="s">
        <v>617</v>
      </c>
      <c r="B33" s="19" t="s">
        <v>616</v>
      </c>
      <c r="IO33" s="14"/>
      <c r="IP33" s="14"/>
      <c r="IQ33" s="14"/>
      <c r="IR33" s="14"/>
      <c r="IS33" s="14"/>
      <c r="IT33" s="14"/>
      <c r="IU33" s="14"/>
      <c r="IV33" s="14"/>
    </row>
    <row r="34" spans="1:256" ht="18" customHeight="1" x14ac:dyDescent="0.2">
      <c r="A34" s="18" t="s">
        <v>619</v>
      </c>
      <c r="B34" s="18" t="s">
        <v>618</v>
      </c>
      <c r="IO34" s="14"/>
      <c r="IP34" s="14"/>
      <c r="IQ34" s="14"/>
      <c r="IR34" s="14"/>
      <c r="IS34" s="14"/>
      <c r="IT34" s="14"/>
      <c r="IU34" s="14"/>
      <c r="IV34" s="14"/>
    </row>
    <row r="35" spans="1:256" ht="18" customHeight="1" x14ac:dyDescent="0.2">
      <c r="A35" s="19" t="s">
        <v>621</v>
      </c>
      <c r="B35" s="19" t="s">
        <v>620</v>
      </c>
      <c r="IO35" s="14"/>
      <c r="IP35" s="14"/>
      <c r="IQ35" s="14"/>
      <c r="IR35" s="14"/>
      <c r="IS35" s="14"/>
      <c r="IT35" s="14"/>
      <c r="IU35" s="14"/>
      <c r="IV35" s="14"/>
    </row>
    <row r="36" spans="1:256" ht="18" customHeight="1" x14ac:dyDescent="0.2">
      <c r="A36" s="18" t="s">
        <v>623</v>
      </c>
      <c r="B36" s="18" t="s">
        <v>622</v>
      </c>
      <c r="IO36" s="14"/>
      <c r="IP36" s="14"/>
      <c r="IQ36" s="14"/>
      <c r="IR36" s="14"/>
      <c r="IS36" s="14"/>
      <c r="IT36" s="14"/>
      <c r="IU36" s="14"/>
      <c r="IV36" s="14"/>
    </row>
    <row r="37" spans="1:256" ht="18" customHeight="1" x14ac:dyDescent="0.2">
      <c r="A37" s="19" t="s">
        <v>625</v>
      </c>
      <c r="B37" s="19" t="s">
        <v>624</v>
      </c>
      <c r="D37" s="15"/>
      <c r="E37" s="15"/>
      <c r="IN37" s="14"/>
      <c r="IO37" s="14"/>
      <c r="IP37" s="14"/>
      <c r="IQ37" s="14"/>
      <c r="IR37" s="14"/>
      <c r="IS37" s="14"/>
      <c r="IT37" s="14"/>
      <c r="IU37" s="14"/>
      <c r="IV37" s="14"/>
    </row>
    <row r="38" spans="1:256" ht="18" customHeight="1" x14ac:dyDescent="0.2">
      <c r="A38" s="21" t="s">
        <v>627</v>
      </c>
      <c r="B38" s="21" t="s">
        <v>626</v>
      </c>
      <c r="D38" s="15"/>
      <c r="E38" s="15"/>
      <c r="IN38" s="14"/>
      <c r="IO38" s="14"/>
      <c r="IP38" s="14"/>
      <c r="IQ38" s="14"/>
      <c r="IR38" s="14"/>
      <c r="IS38" s="14"/>
      <c r="IT38" s="14"/>
      <c r="IU38" s="14"/>
      <c r="IV38" s="14"/>
    </row>
    <row r="39" spans="1:256" ht="18" customHeight="1" x14ac:dyDescent="0.2">
      <c r="A39" s="22" t="s">
        <v>629</v>
      </c>
      <c r="B39" s="22" t="s">
        <v>628</v>
      </c>
      <c r="D39" s="15"/>
      <c r="E39" s="15"/>
      <c r="IN39" s="14"/>
      <c r="IO39" s="14"/>
      <c r="IP39" s="14"/>
      <c r="IQ39" s="14"/>
      <c r="IR39" s="14"/>
      <c r="IS39" s="14"/>
      <c r="IT39" s="14"/>
      <c r="IU39" s="14"/>
      <c r="IV39" s="14"/>
    </row>
    <row r="40" spans="1:256" ht="18" customHeight="1" x14ac:dyDescent="0.2">
      <c r="A40" s="23" t="s">
        <v>631</v>
      </c>
      <c r="B40" s="23" t="s">
        <v>630</v>
      </c>
      <c r="D40" s="15"/>
      <c r="E40" s="15"/>
      <c r="IN40" s="14"/>
      <c r="IO40" s="14"/>
      <c r="IP40" s="14"/>
      <c r="IQ40" s="14"/>
      <c r="IR40" s="14"/>
      <c r="IS40" s="14"/>
      <c r="IT40" s="14"/>
      <c r="IU40" s="14"/>
      <c r="IV40" s="14"/>
    </row>
    <row r="41" spans="1:256" ht="18" customHeight="1" x14ac:dyDescent="0.2">
      <c r="A41" s="22" t="s">
        <v>20</v>
      </c>
      <c r="B41" s="22" t="s">
        <v>632</v>
      </c>
      <c r="D41" s="15"/>
      <c r="E41" s="15"/>
      <c r="IN41" s="14"/>
      <c r="IO41" s="14"/>
      <c r="IP41" s="14"/>
      <c r="IQ41" s="14"/>
      <c r="IR41" s="14"/>
      <c r="IS41" s="14"/>
      <c r="IT41" s="14"/>
      <c r="IU41" s="14"/>
      <c r="IV41" s="14"/>
    </row>
    <row r="42" spans="1:256" ht="18" customHeight="1" x14ac:dyDescent="0.2">
      <c r="A42" s="23" t="s">
        <v>291</v>
      </c>
      <c r="B42" s="23" t="s">
        <v>633</v>
      </c>
      <c r="D42" s="15"/>
      <c r="E42" s="15"/>
      <c r="IN42" s="14"/>
      <c r="IO42" s="14"/>
      <c r="IP42" s="14"/>
      <c r="IQ42" s="14"/>
      <c r="IR42" s="14"/>
      <c r="IS42" s="14"/>
      <c r="IT42" s="14"/>
      <c r="IU42" s="14"/>
      <c r="IV42" s="14"/>
    </row>
    <row r="43" spans="1:256" ht="18" customHeight="1" x14ac:dyDescent="0.2">
      <c r="A43" s="22" t="s">
        <v>439</v>
      </c>
      <c r="B43" s="22" t="s">
        <v>634</v>
      </c>
      <c r="IL43" s="14"/>
      <c r="IM43" s="14"/>
      <c r="IN43" s="14"/>
      <c r="IO43" s="14"/>
      <c r="IP43" s="14"/>
      <c r="IQ43" s="14"/>
      <c r="IR43" s="14"/>
      <c r="IS43" s="14"/>
      <c r="IT43" s="14"/>
      <c r="IU43" s="14"/>
      <c r="IV43" s="14"/>
    </row>
    <row r="44" spans="1:256" ht="18" customHeight="1" x14ac:dyDescent="0.2">
      <c r="A44" s="22" t="s">
        <v>187</v>
      </c>
      <c r="B44" s="22" t="s">
        <v>635</v>
      </c>
      <c r="IL44" s="14"/>
      <c r="IM44" s="14"/>
      <c r="IN44" s="14"/>
      <c r="IO44" s="14"/>
      <c r="IP44" s="14"/>
      <c r="IQ44" s="14"/>
      <c r="IR44" s="14"/>
      <c r="IS44" s="14"/>
      <c r="IT44" s="14"/>
      <c r="IU44" s="14"/>
      <c r="IV44" s="14"/>
    </row>
    <row r="45" spans="1:256" ht="18" customHeight="1" x14ac:dyDescent="0.2">
      <c r="A45" s="23" t="s">
        <v>66</v>
      </c>
      <c r="B45" s="23" t="s">
        <v>636</v>
      </c>
      <c r="IL45" s="14"/>
      <c r="IM45" s="14"/>
      <c r="IN45" s="14"/>
      <c r="IO45" s="14"/>
      <c r="IP45" s="14"/>
      <c r="IQ45" s="14"/>
      <c r="IR45" s="14"/>
      <c r="IS45" s="14"/>
      <c r="IT45" s="14"/>
      <c r="IU45" s="14"/>
      <c r="IV45" s="14"/>
    </row>
    <row r="46" spans="1:256" ht="18" customHeight="1" x14ac:dyDescent="0.2">
      <c r="A46" s="22" t="s">
        <v>638</v>
      </c>
      <c r="B46" s="22" t="s">
        <v>637</v>
      </c>
      <c r="IL46" s="14"/>
      <c r="IM46" s="14"/>
      <c r="IN46" s="14"/>
      <c r="IO46" s="14"/>
      <c r="IP46" s="14"/>
      <c r="IQ46" s="14"/>
      <c r="IR46" s="14"/>
      <c r="IS46" s="14"/>
      <c r="IT46" s="14"/>
      <c r="IU46" s="14"/>
      <c r="IV46" s="14"/>
    </row>
    <row r="47" spans="1:256" ht="18" customHeight="1" x14ac:dyDescent="0.2">
      <c r="A47" s="23" t="s">
        <v>640</v>
      </c>
      <c r="B47" s="23" t="s">
        <v>639</v>
      </c>
      <c r="IL47" s="14"/>
      <c r="IM47" s="14"/>
      <c r="IN47" s="14"/>
      <c r="IO47" s="14"/>
      <c r="IP47" s="14"/>
      <c r="IQ47" s="14"/>
      <c r="IR47" s="14"/>
      <c r="IS47" s="14"/>
      <c r="IT47" s="14"/>
      <c r="IU47" s="14"/>
      <c r="IV47" s="14"/>
    </row>
    <row r="48" spans="1:256" ht="18" customHeight="1" x14ac:dyDescent="0.2">
      <c r="A48" s="22" t="s">
        <v>642</v>
      </c>
      <c r="B48" s="22" t="s">
        <v>641</v>
      </c>
      <c r="IL48" s="14"/>
      <c r="IM48" s="14"/>
      <c r="IN48" s="14"/>
      <c r="IO48" s="14"/>
      <c r="IP48" s="14"/>
      <c r="IQ48" s="14"/>
      <c r="IR48" s="14"/>
      <c r="IS48" s="14"/>
      <c r="IT48" s="14"/>
      <c r="IU48" s="14"/>
      <c r="IV48" s="14"/>
    </row>
    <row r="49" spans="1:256" ht="18" customHeight="1" x14ac:dyDescent="0.2">
      <c r="A49" s="23" t="s">
        <v>644</v>
      </c>
      <c r="B49" s="23" t="s">
        <v>643</v>
      </c>
      <c r="IL49" s="14"/>
      <c r="IM49" s="14"/>
      <c r="IN49" s="14"/>
      <c r="IO49" s="14"/>
      <c r="IP49" s="14"/>
      <c r="IQ49" s="14"/>
      <c r="IR49" s="14"/>
      <c r="IS49" s="14"/>
      <c r="IT49" s="14"/>
      <c r="IU49" s="14"/>
      <c r="IV49" s="14"/>
    </row>
    <row r="50" spans="1:256" ht="18" customHeight="1" x14ac:dyDescent="0.2">
      <c r="A50" s="23" t="s">
        <v>646</v>
      </c>
      <c r="B50" s="23" t="s">
        <v>645</v>
      </c>
      <c r="IL50" s="14"/>
      <c r="IM50" s="14"/>
      <c r="IN50" s="14"/>
      <c r="IO50" s="14"/>
      <c r="IP50" s="14"/>
      <c r="IQ50" s="14"/>
      <c r="IR50" s="14"/>
      <c r="IS50" s="14"/>
      <c r="IT50" s="14"/>
      <c r="IU50" s="14"/>
      <c r="IV50" s="14"/>
    </row>
    <row r="51" spans="1:256" ht="18" customHeight="1" x14ac:dyDescent="0.2">
      <c r="A51" s="22" t="s">
        <v>648</v>
      </c>
      <c r="B51" s="22" t="s">
        <v>647</v>
      </c>
      <c r="IL51" s="14"/>
      <c r="IM51" s="14"/>
      <c r="IN51" s="14"/>
      <c r="IO51" s="14"/>
      <c r="IP51" s="14"/>
      <c r="IQ51" s="14"/>
      <c r="IR51" s="14"/>
      <c r="IS51" s="14"/>
      <c r="IT51" s="14"/>
      <c r="IU51" s="14"/>
      <c r="IV51" s="14"/>
    </row>
    <row r="52" spans="1:256" ht="18" customHeight="1" x14ac:dyDescent="0.2">
      <c r="A52" s="23" t="s">
        <v>650</v>
      </c>
      <c r="B52" s="23" t="s">
        <v>649</v>
      </c>
      <c r="IL52" s="14"/>
      <c r="IM52" s="14"/>
      <c r="IN52" s="14"/>
      <c r="IO52" s="14"/>
      <c r="IP52" s="14"/>
      <c r="IQ52" s="14"/>
      <c r="IR52" s="14"/>
      <c r="IS52" s="14"/>
      <c r="IT52" s="14"/>
      <c r="IU52" s="14"/>
      <c r="IV52" s="14"/>
    </row>
    <row r="53" spans="1:256" ht="18" customHeight="1" x14ac:dyDescent="0.2">
      <c r="A53" s="22" t="s">
        <v>359</v>
      </c>
      <c r="B53" s="22" t="s">
        <v>651</v>
      </c>
      <c r="IL53" s="14"/>
      <c r="IM53" s="14"/>
      <c r="IN53" s="14"/>
      <c r="IO53" s="14"/>
      <c r="IP53" s="14"/>
      <c r="IQ53" s="14"/>
      <c r="IR53" s="14"/>
      <c r="IS53" s="14"/>
      <c r="IT53" s="14"/>
      <c r="IU53" s="14"/>
      <c r="IV53" s="14"/>
    </row>
    <row r="54" spans="1:256" ht="18" customHeight="1" x14ac:dyDescent="0.2">
      <c r="A54" s="23" t="s">
        <v>58</v>
      </c>
      <c r="B54" s="23" t="s">
        <v>652</v>
      </c>
      <c r="IL54" s="14"/>
      <c r="IM54" s="14"/>
      <c r="IN54" s="14"/>
      <c r="IO54" s="14"/>
      <c r="IP54" s="14"/>
      <c r="IQ54" s="14"/>
      <c r="IR54" s="14"/>
      <c r="IS54" s="14"/>
      <c r="IT54" s="14"/>
      <c r="IU54" s="14"/>
      <c r="IV54" s="14"/>
    </row>
    <row r="55" spans="1:256" ht="18" customHeight="1" x14ac:dyDescent="0.2">
      <c r="A55" s="22" t="s">
        <v>654</v>
      </c>
      <c r="B55" s="22" t="s">
        <v>653</v>
      </c>
      <c r="IL55" s="14"/>
      <c r="IM55" s="14"/>
      <c r="IN55" s="14"/>
      <c r="IO55" s="14"/>
      <c r="IP55" s="14"/>
      <c r="IQ55" s="14"/>
      <c r="IR55" s="14"/>
      <c r="IS55" s="14"/>
      <c r="IT55" s="14"/>
      <c r="IU55" s="14"/>
      <c r="IV55" s="14"/>
    </row>
    <row r="56" spans="1:256" ht="18" customHeight="1" x14ac:dyDescent="0.2">
      <c r="A56" s="22" t="s">
        <v>656</v>
      </c>
      <c r="B56" s="22" t="s">
        <v>655</v>
      </c>
      <c r="IL56" s="14"/>
      <c r="IM56" s="14"/>
      <c r="IN56" s="14"/>
      <c r="IO56" s="14"/>
      <c r="IP56" s="14"/>
      <c r="IQ56" s="14"/>
      <c r="IR56" s="14"/>
      <c r="IS56" s="14"/>
      <c r="IT56" s="14"/>
      <c r="IU56" s="14"/>
      <c r="IV56" s="14"/>
    </row>
    <row r="57" spans="1:256" ht="18" customHeight="1" x14ac:dyDescent="0.2">
      <c r="A57" s="23" t="s">
        <v>50</v>
      </c>
      <c r="B57" s="23" t="s">
        <v>657</v>
      </c>
      <c r="IL57" s="14"/>
      <c r="IM57" s="14"/>
      <c r="IN57" s="14"/>
      <c r="IO57" s="14"/>
      <c r="IP57" s="14"/>
      <c r="IQ57" s="14"/>
      <c r="IR57" s="14"/>
      <c r="IS57" s="14"/>
      <c r="IT57" s="14"/>
      <c r="IU57" s="14"/>
      <c r="IV57" s="14"/>
    </row>
    <row r="58" spans="1:256" ht="18" customHeight="1" x14ac:dyDescent="0.2">
      <c r="A58" s="22" t="s">
        <v>659</v>
      </c>
      <c r="B58" s="22" t="s">
        <v>658</v>
      </c>
      <c r="IL58" s="14"/>
      <c r="IM58" s="14"/>
      <c r="IN58" s="14"/>
      <c r="IO58" s="14"/>
      <c r="IP58" s="14"/>
      <c r="IQ58" s="14"/>
      <c r="IR58" s="14"/>
      <c r="IS58" s="14"/>
      <c r="IT58" s="14"/>
      <c r="IU58" s="14"/>
      <c r="IV58" s="14"/>
    </row>
    <row r="59" spans="1:256" ht="18" customHeight="1" x14ac:dyDescent="0.2">
      <c r="A59" s="23" t="s">
        <v>56</v>
      </c>
      <c r="B59" s="23" t="s">
        <v>660</v>
      </c>
      <c r="IL59" s="14"/>
      <c r="IM59" s="14"/>
      <c r="IN59" s="14"/>
      <c r="IO59" s="14"/>
      <c r="IP59" s="14"/>
      <c r="IQ59" s="14"/>
      <c r="IR59" s="14"/>
      <c r="IS59" s="14"/>
      <c r="IT59" s="14"/>
      <c r="IU59" s="14"/>
      <c r="IV59" s="14"/>
    </row>
    <row r="60" spans="1:256" ht="18" customHeight="1" x14ac:dyDescent="0.2">
      <c r="A60" s="22" t="s">
        <v>662</v>
      </c>
      <c r="B60" s="22" t="s">
        <v>661</v>
      </c>
      <c r="IL60" s="14"/>
      <c r="IM60" s="14"/>
      <c r="IN60" s="14"/>
      <c r="IO60" s="14"/>
      <c r="IP60" s="14"/>
      <c r="IQ60" s="14"/>
      <c r="IR60" s="14"/>
      <c r="IS60" s="14"/>
      <c r="IT60" s="14"/>
      <c r="IU60" s="14"/>
      <c r="IV60" s="14"/>
    </row>
    <row r="61" spans="1:256" ht="18" customHeight="1" x14ac:dyDescent="0.2">
      <c r="A61" s="23" t="s">
        <v>664</v>
      </c>
      <c r="B61" s="23" t="s">
        <v>663</v>
      </c>
      <c r="IL61" s="14"/>
      <c r="IM61" s="14"/>
      <c r="IN61" s="14"/>
      <c r="IO61" s="14"/>
      <c r="IP61" s="14"/>
      <c r="IQ61" s="14"/>
      <c r="IR61" s="14"/>
      <c r="IS61" s="14"/>
      <c r="IT61" s="14"/>
      <c r="IU61" s="14"/>
      <c r="IV61" s="14"/>
    </row>
    <row r="62" spans="1:256" ht="18" customHeight="1" x14ac:dyDescent="0.2">
      <c r="A62" s="23" t="s">
        <v>666</v>
      </c>
      <c r="B62" s="23" t="s">
        <v>665</v>
      </c>
      <c r="IL62" s="14"/>
      <c r="IM62" s="14"/>
      <c r="IN62" s="14"/>
      <c r="IO62" s="14"/>
      <c r="IP62" s="14"/>
      <c r="IQ62" s="14"/>
      <c r="IR62" s="14"/>
      <c r="IS62" s="14"/>
      <c r="IT62" s="14"/>
      <c r="IU62" s="14"/>
      <c r="IV62" s="14"/>
    </row>
    <row r="63" spans="1:256" ht="18" customHeight="1" x14ac:dyDescent="0.2">
      <c r="A63" s="22" t="s">
        <v>668</v>
      </c>
      <c r="B63" s="22" t="s">
        <v>667</v>
      </c>
      <c r="IL63" s="14"/>
      <c r="IM63" s="14"/>
      <c r="IN63" s="14"/>
      <c r="IO63" s="14"/>
      <c r="IP63" s="14"/>
      <c r="IQ63" s="14"/>
      <c r="IR63" s="14"/>
      <c r="IS63" s="14"/>
      <c r="IT63" s="14"/>
      <c r="IU63" s="14"/>
      <c r="IV63" s="14"/>
    </row>
    <row r="64" spans="1:256" ht="18" customHeight="1" x14ac:dyDescent="0.2">
      <c r="A64" s="23" t="s">
        <v>670</v>
      </c>
      <c r="B64" s="23" t="s">
        <v>669</v>
      </c>
      <c r="IL64" s="14"/>
      <c r="IM64" s="14"/>
      <c r="IN64" s="14"/>
      <c r="IO64" s="14"/>
      <c r="IP64" s="14"/>
      <c r="IQ64" s="14"/>
      <c r="IR64" s="14"/>
      <c r="IS64" s="14"/>
      <c r="IT64" s="14"/>
      <c r="IU64" s="14"/>
      <c r="IV64" s="14"/>
    </row>
    <row r="65" spans="1:256" ht="18" customHeight="1" x14ac:dyDescent="0.2">
      <c r="A65" s="22" t="s">
        <v>437</v>
      </c>
      <c r="B65" s="22" t="s">
        <v>671</v>
      </c>
      <c r="IT65" s="14"/>
      <c r="IU65" s="14"/>
      <c r="IV65" s="14"/>
    </row>
    <row r="66" spans="1:256" ht="18" customHeight="1" x14ac:dyDescent="0.2">
      <c r="IR66" s="14"/>
      <c r="IS66" s="14"/>
      <c r="IT66" s="14"/>
      <c r="IU66" s="14"/>
      <c r="IV66" s="14"/>
    </row>
    <row r="67" spans="1:256" ht="18" customHeight="1" x14ac:dyDescent="0.2">
      <c r="IT67" s="14"/>
      <c r="IU67" s="14"/>
      <c r="IV67" s="14"/>
    </row>
    <row r="68" spans="1:256" ht="18" customHeight="1" x14ac:dyDescent="0.2">
      <c r="IT68" s="14"/>
      <c r="IU68" s="14"/>
      <c r="IV68" s="14"/>
    </row>
    <row r="69" spans="1:256" ht="18" customHeight="1" x14ac:dyDescent="0.2">
      <c r="IT69" s="14"/>
      <c r="IU69" s="14"/>
      <c r="IV69" s="14"/>
    </row>
  </sheetData>
  <mergeCells count="1">
    <mergeCell ref="A1:B1"/>
  </mergeCells>
  <pageMargins left="0" right="0" top="0" bottom="0" header="0" footer="0"/>
  <pageSetup orientation="portrait"/>
  <headerFooter>
    <oddFooter>&amp;"Helvetica,Regular"&amp;11&amp;P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66"/>
  <sheetViews>
    <sheetView showGridLines="0" workbookViewId="0">
      <pane ySplit="1" topLeftCell="A2" activePane="bottomLeft" state="frozenSplit"/>
      <selection pane="bottomLeft" sqref="A1:B1"/>
    </sheetView>
  </sheetViews>
  <sheetFormatPr defaultColWidth="12.19921875" defaultRowHeight="18" customHeight="1" x14ac:dyDescent="0.2"/>
  <cols>
    <col min="1" max="1" width="12.19921875" style="8" customWidth="1"/>
    <col min="2" max="2" width="62" style="8" customWidth="1"/>
    <col min="3" max="256" width="12.19921875" style="8" customWidth="1"/>
  </cols>
  <sheetData>
    <row r="1" spans="1:2" ht="18" customHeight="1" x14ac:dyDescent="0.35">
      <c r="A1" s="64" t="s">
        <v>343</v>
      </c>
      <c r="B1" s="65"/>
    </row>
    <row r="2" spans="1:2" ht="18" customHeight="1" x14ac:dyDescent="0.25">
      <c r="A2" s="9"/>
      <c r="B2" s="10" t="s">
        <v>7</v>
      </c>
    </row>
    <row r="3" spans="1:2" ht="18" customHeight="1" x14ac:dyDescent="0.25">
      <c r="A3" s="6" t="s">
        <v>83</v>
      </c>
      <c r="B3" s="11" t="s">
        <v>344</v>
      </c>
    </row>
    <row r="4" spans="1:2" ht="18" customHeight="1" x14ac:dyDescent="0.25">
      <c r="A4" s="4" t="s">
        <v>337</v>
      </c>
      <c r="B4" s="12" t="s">
        <v>345</v>
      </c>
    </row>
    <row r="5" spans="1:2" ht="18" customHeight="1" x14ac:dyDescent="0.25">
      <c r="A5" s="6" t="s">
        <v>63</v>
      </c>
      <c r="B5" s="11" t="s">
        <v>346</v>
      </c>
    </row>
    <row r="6" spans="1:2" ht="18" customHeight="1" x14ac:dyDescent="0.25">
      <c r="A6" s="4" t="s">
        <v>347</v>
      </c>
      <c r="B6" s="12" t="s">
        <v>348</v>
      </c>
    </row>
    <row r="7" spans="1:2" ht="18" customHeight="1" x14ac:dyDescent="0.25">
      <c r="A7" s="6" t="s">
        <v>103</v>
      </c>
      <c r="B7" s="11" t="s">
        <v>349</v>
      </c>
    </row>
    <row r="8" spans="1:2" ht="18" customHeight="1" x14ac:dyDescent="0.25">
      <c r="A8" s="4" t="s">
        <v>101</v>
      </c>
      <c r="B8" s="12" t="s">
        <v>350</v>
      </c>
    </row>
    <row r="9" spans="1:2" ht="18" customHeight="1" x14ac:dyDescent="0.25">
      <c r="A9" s="6" t="s">
        <v>351</v>
      </c>
      <c r="B9" s="11" t="s">
        <v>352</v>
      </c>
    </row>
    <row r="10" spans="1:2" ht="18" customHeight="1" x14ac:dyDescent="0.25">
      <c r="A10" s="12" t="s">
        <v>353</v>
      </c>
      <c r="B10" s="12" t="s">
        <v>354</v>
      </c>
    </row>
    <row r="11" spans="1:2" ht="18" customHeight="1" x14ac:dyDescent="0.25">
      <c r="A11" s="6" t="s">
        <v>355</v>
      </c>
      <c r="B11" s="11" t="s">
        <v>356</v>
      </c>
    </row>
    <row r="12" spans="1:2" ht="18" customHeight="1" x14ac:dyDescent="0.25">
      <c r="A12" s="12" t="s">
        <v>357</v>
      </c>
      <c r="B12" s="12" t="s">
        <v>358</v>
      </c>
    </row>
    <row r="13" spans="1:2" ht="18" customHeight="1" x14ac:dyDescent="0.25">
      <c r="A13" s="6" t="s">
        <v>359</v>
      </c>
      <c r="B13" s="11" t="s">
        <v>360</v>
      </c>
    </row>
    <row r="14" spans="1:2" ht="18" customHeight="1" x14ac:dyDescent="0.25">
      <c r="A14" s="12" t="s">
        <v>361</v>
      </c>
      <c r="B14" s="12" t="s">
        <v>362</v>
      </c>
    </row>
    <row r="15" spans="1:2" ht="18" customHeight="1" x14ac:dyDescent="0.25">
      <c r="A15" s="6" t="s">
        <v>363</v>
      </c>
      <c r="B15" s="11" t="s">
        <v>364</v>
      </c>
    </row>
    <row r="16" spans="1:2" ht="18" customHeight="1" x14ac:dyDescent="0.25">
      <c r="A16" s="4" t="s">
        <v>365</v>
      </c>
      <c r="B16" s="12" t="s">
        <v>366</v>
      </c>
    </row>
    <row r="17" spans="1:2" ht="18" customHeight="1" x14ac:dyDescent="0.25">
      <c r="A17" s="6" t="s">
        <v>86</v>
      </c>
      <c r="B17" s="11" t="s">
        <v>367</v>
      </c>
    </row>
    <row r="18" spans="1:2" ht="18" customHeight="1" x14ac:dyDescent="0.25">
      <c r="A18" s="12" t="s">
        <v>368</v>
      </c>
      <c r="B18" s="12" t="s">
        <v>369</v>
      </c>
    </row>
    <row r="19" spans="1:2" ht="18" customHeight="1" x14ac:dyDescent="0.25">
      <c r="A19" s="6" t="s">
        <v>370</v>
      </c>
      <c r="B19" s="11" t="s">
        <v>371</v>
      </c>
    </row>
    <row r="20" spans="1:2" ht="18" customHeight="1" x14ac:dyDescent="0.25">
      <c r="A20" s="12" t="s">
        <v>372</v>
      </c>
      <c r="B20" s="12" t="s">
        <v>373</v>
      </c>
    </row>
    <row r="21" spans="1:2" ht="18" customHeight="1" x14ac:dyDescent="0.25">
      <c r="A21" s="11" t="s">
        <v>374</v>
      </c>
      <c r="B21" s="11" t="s">
        <v>375</v>
      </c>
    </row>
    <row r="22" spans="1:2" ht="18" customHeight="1" x14ac:dyDescent="0.25">
      <c r="A22" s="12" t="s">
        <v>56</v>
      </c>
      <c r="B22" s="12" t="s">
        <v>376</v>
      </c>
    </row>
    <row r="23" spans="1:2" ht="18" customHeight="1" x14ac:dyDescent="0.25">
      <c r="A23" s="11" t="s">
        <v>377</v>
      </c>
      <c r="B23" s="11" t="s">
        <v>378</v>
      </c>
    </row>
    <row r="24" spans="1:2" ht="18" customHeight="1" x14ac:dyDescent="0.25">
      <c r="A24" s="12" t="s">
        <v>379</v>
      </c>
      <c r="B24" s="12" t="s">
        <v>380</v>
      </c>
    </row>
    <row r="25" spans="1:2" ht="18" customHeight="1" x14ac:dyDescent="0.25">
      <c r="A25" s="11" t="s">
        <v>381</v>
      </c>
      <c r="B25" s="11" t="s">
        <v>382</v>
      </c>
    </row>
    <row r="26" spans="1:2" ht="18" customHeight="1" x14ac:dyDescent="0.25">
      <c r="A26" s="12" t="s">
        <v>383</v>
      </c>
      <c r="B26" s="12" t="s">
        <v>384</v>
      </c>
    </row>
    <row r="27" spans="1:2" ht="18" customHeight="1" x14ac:dyDescent="0.25">
      <c r="A27" s="11" t="s">
        <v>99</v>
      </c>
      <c r="B27" s="11" t="s">
        <v>385</v>
      </c>
    </row>
    <row r="28" spans="1:2" ht="18" customHeight="1" x14ac:dyDescent="0.25">
      <c r="A28" s="12" t="s">
        <v>386</v>
      </c>
      <c r="B28" s="12" t="s">
        <v>387</v>
      </c>
    </row>
    <row r="29" spans="1:2" ht="18" customHeight="1" x14ac:dyDescent="0.25">
      <c r="A29" s="11" t="s">
        <v>388</v>
      </c>
      <c r="B29" s="11" t="s">
        <v>389</v>
      </c>
    </row>
    <row r="30" spans="1:2" ht="18" customHeight="1" x14ac:dyDescent="0.25">
      <c r="A30" s="12" t="s">
        <v>75</v>
      </c>
      <c r="B30" s="12" t="s">
        <v>390</v>
      </c>
    </row>
    <row r="31" spans="1:2" ht="18" customHeight="1" x14ac:dyDescent="0.25">
      <c r="A31" s="11" t="s">
        <v>340</v>
      </c>
      <c r="B31" s="11" t="s">
        <v>391</v>
      </c>
    </row>
    <row r="32" spans="1:2" ht="18" customHeight="1" x14ac:dyDescent="0.25">
      <c r="A32" s="12" t="s">
        <v>392</v>
      </c>
      <c r="B32" s="12" t="s">
        <v>393</v>
      </c>
    </row>
    <row r="33" spans="1:2" ht="18" customHeight="1" x14ac:dyDescent="0.25">
      <c r="A33" s="11" t="s">
        <v>394</v>
      </c>
      <c r="B33" s="11" t="s">
        <v>395</v>
      </c>
    </row>
    <row r="34" spans="1:2" ht="18" customHeight="1" x14ac:dyDescent="0.25">
      <c r="A34" s="12" t="s">
        <v>396</v>
      </c>
      <c r="B34" s="12" t="s">
        <v>397</v>
      </c>
    </row>
    <row r="35" spans="1:2" ht="18" customHeight="1" x14ac:dyDescent="0.25">
      <c r="A35" s="11" t="s">
        <v>398</v>
      </c>
      <c r="B35" s="11" t="s">
        <v>399</v>
      </c>
    </row>
    <row r="36" spans="1:2" ht="18" customHeight="1" x14ac:dyDescent="0.25">
      <c r="A36" s="12" t="s">
        <v>400</v>
      </c>
      <c r="B36" s="12" t="s">
        <v>401</v>
      </c>
    </row>
    <row r="37" spans="1:2" ht="18" customHeight="1" x14ac:dyDescent="0.25">
      <c r="A37" s="11" t="s">
        <v>59</v>
      </c>
      <c r="B37" s="11" t="s">
        <v>402</v>
      </c>
    </row>
    <row r="38" spans="1:2" ht="18" customHeight="1" x14ac:dyDescent="0.25">
      <c r="A38" s="12" t="s">
        <v>403</v>
      </c>
      <c r="B38" s="12" t="s">
        <v>404</v>
      </c>
    </row>
    <row r="39" spans="1:2" ht="18" customHeight="1" x14ac:dyDescent="0.25">
      <c r="A39" s="11" t="s">
        <v>405</v>
      </c>
      <c r="B39" s="11" t="s">
        <v>406</v>
      </c>
    </row>
    <row r="40" spans="1:2" ht="18" customHeight="1" x14ac:dyDescent="0.25">
      <c r="A40" s="12" t="s">
        <v>407</v>
      </c>
      <c r="B40" s="12" t="s">
        <v>408</v>
      </c>
    </row>
    <row r="41" spans="1:2" ht="18" customHeight="1" x14ac:dyDescent="0.25">
      <c r="A41" s="11" t="s">
        <v>409</v>
      </c>
      <c r="B41" s="11" t="s">
        <v>410</v>
      </c>
    </row>
    <row r="42" spans="1:2" ht="18" customHeight="1" x14ac:dyDescent="0.25">
      <c r="A42" s="12" t="s">
        <v>411</v>
      </c>
      <c r="B42" s="12" t="s">
        <v>412</v>
      </c>
    </row>
    <row r="43" spans="1:2" ht="18" customHeight="1" x14ac:dyDescent="0.25">
      <c r="A43" s="11" t="s">
        <v>413</v>
      </c>
      <c r="B43" s="11" t="s">
        <v>414</v>
      </c>
    </row>
    <row r="44" spans="1:2" ht="18" customHeight="1" x14ac:dyDescent="0.25">
      <c r="A44" s="12" t="s">
        <v>415</v>
      </c>
      <c r="B44" s="12" t="s">
        <v>416</v>
      </c>
    </row>
    <row r="45" spans="1:2" ht="18" customHeight="1" x14ac:dyDescent="0.25">
      <c r="A45" s="11" t="s">
        <v>417</v>
      </c>
      <c r="B45" s="11" t="s">
        <v>418</v>
      </c>
    </row>
    <row r="46" spans="1:2" ht="18" customHeight="1" x14ac:dyDescent="0.25">
      <c r="A46" s="12" t="s">
        <v>419</v>
      </c>
      <c r="B46" s="12" t="s">
        <v>420</v>
      </c>
    </row>
    <row r="47" spans="1:2" ht="18" customHeight="1" x14ac:dyDescent="0.25">
      <c r="A47" s="11" t="s">
        <v>421</v>
      </c>
      <c r="B47" s="11" t="s">
        <v>422</v>
      </c>
    </row>
    <row r="48" spans="1:2" ht="18" customHeight="1" x14ac:dyDescent="0.25">
      <c r="A48" s="12" t="s">
        <v>423</v>
      </c>
      <c r="B48" s="12" t="s">
        <v>424</v>
      </c>
    </row>
    <row r="49" spans="1:2" ht="18" customHeight="1" x14ac:dyDescent="0.25">
      <c r="A49" s="11" t="s">
        <v>425</v>
      </c>
      <c r="B49" s="11" t="s">
        <v>426</v>
      </c>
    </row>
    <row r="50" spans="1:2" ht="18" customHeight="1" x14ac:dyDescent="0.25">
      <c r="A50" s="12" t="s">
        <v>427</v>
      </c>
      <c r="B50" s="12" t="s">
        <v>428</v>
      </c>
    </row>
    <row r="51" spans="1:2" ht="18" customHeight="1" x14ac:dyDescent="0.25">
      <c r="A51" s="11" t="s">
        <v>429</v>
      </c>
      <c r="B51" s="11" t="s">
        <v>430</v>
      </c>
    </row>
    <row r="52" spans="1:2" ht="18" customHeight="1" x14ac:dyDescent="0.25">
      <c r="A52" s="12" t="s">
        <v>431</v>
      </c>
      <c r="B52" s="12" t="s">
        <v>432</v>
      </c>
    </row>
    <row r="53" spans="1:2" ht="18" customHeight="1" x14ac:dyDescent="0.25">
      <c r="A53" s="11" t="s">
        <v>433</v>
      </c>
      <c r="B53" s="11" t="s">
        <v>434</v>
      </c>
    </row>
    <row r="54" spans="1:2" ht="18" customHeight="1" x14ac:dyDescent="0.25">
      <c r="A54" s="12" t="s">
        <v>435</v>
      </c>
      <c r="B54" s="12" t="s">
        <v>436</v>
      </c>
    </row>
    <row r="55" spans="1:2" ht="18" customHeight="1" x14ac:dyDescent="0.25">
      <c r="A55" s="11" t="s">
        <v>437</v>
      </c>
      <c r="B55" s="11" t="s">
        <v>438</v>
      </c>
    </row>
    <row r="56" spans="1:2" ht="18" customHeight="1" x14ac:dyDescent="0.25">
      <c r="A56" s="12" t="s">
        <v>439</v>
      </c>
      <c r="B56" s="12" t="s">
        <v>440</v>
      </c>
    </row>
    <row r="57" spans="1:2" ht="18" customHeight="1" x14ac:dyDescent="0.25">
      <c r="A57" s="11" t="s">
        <v>441</v>
      </c>
      <c r="B57" s="11" t="s">
        <v>442</v>
      </c>
    </row>
    <row r="58" spans="1:2" ht="18" customHeight="1" x14ac:dyDescent="0.25">
      <c r="A58" s="12" t="s">
        <v>443</v>
      </c>
      <c r="B58" s="12" t="s">
        <v>444</v>
      </c>
    </row>
    <row r="59" spans="1:2" ht="18" customHeight="1" x14ac:dyDescent="0.25">
      <c r="A59" s="11" t="s">
        <v>445</v>
      </c>
      <c r="B59" s="11" t="s">
        <v>446</v>
      </c>
    </row>
    <row r="60" spans="1:2" ht="18" customHeight="1" x14ac:dyDescent="0.25">
      <c r="A60" s="12" t="s">
        <v>447</v>
      </c>
      <c r="B60" s="12" t="s">
        <v>448</v>
      </c>
    </row>
    <row r="61" spans="1:2" ht="18" customHeight="1" x14ac:dyDescent="0.25">
      <c r="A61" s="11" t="s">
        <v>449</v>
      </c>
      <c r="B61" s="11" t="s">
        <v>450</v>
      </c>
    </row>
    <row r="62" spans="1:2" ht="18" customHeight="1" x14ac:dyDescent="0.25">
      <c r="A62" s="12" t="s">
        <v>451</v>
      </c>
      <c r="B62" s="12" t="s">
        <v>452</v>
      </c>
    </row>
    <row r="63" spans="1:2" ht="18" customHeight="1" x14ac:dyDescent="0.25">
      <c r="A63" s="11" t="s">
        <v>453</v>
      </c>
      <c r="B63" s="11" t="s">
        <v>454</v>
      </c>
    </row>
    <row r="64" spans="1:2" ht="18" customHeight="1" x14ac:dyDescent="0.25">
      <c r="A64" s="12" t="s">
        <v>53</v>
      </c>
      <c r="B64" s="12" t="s">
        <v>455</v>
      </c>
    </row>
    <row r="65" spans="1:2" ht="18" customHeight="1" x14ac:dyDescent="0.25">
      <c r="A65" s="11" t="s">
        <v>456</v>
      </c>
      <c r="B65" s="11" t="s">
        <v>457</v>
      </c>
    </row>
    <row r="66" spans="1:2" ht="18" customHeight="1" x14ac:dyDescent="0.25">
      <c r="A66" s="12" t="s">
        <v>458</v>
      </c>
      <c r="B66" s="12" t="s">
        <v>459</v>
      </c>
    </row>
  </sheetData>
  <mergeCells count="1">
    <mergeCell ref="A1:B1"/>
  </mergeCells>
  <pageMargins left="0" right="0" top="0" bottom="0" header="0" footer="0"/>
  <pageSetup orientation="portrait"/>
  <headerFooter>
    <oddFooter>&amp;"Helvetica,Regular"&amp;11&amp;P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V43"/>
  <sheetViews>
    <sheetView showGridLines="0" workbookViewId="0">
      <pane xSplit="1" ySplit="1" topLeftCell="B2" activePane="bottomRight" state="frozenSplit"/>
      <selection pane="topRight"/>
      <selection pane="bottomLeft"/>
      <selection pane="bottomRight" activeCell="G23" sqref="G23"/>
    </sheetView>
  </sheetViews>
  <sheetFormatPr defaultColWidth="12.19921875" defaultRowHeight="18" customHeight="1" x14ac:dyDescent="0.2"/>
  <cols>
    <col min="1" max="3" width="12.19921875" style="13" customWidth="1"/>
    <col min="4" max="4" width="62" style="13" customWidth="1"/>
    <col min="5" max="256" width="12.19921875" style="13" customWidth="1"/>
  </cols>
  <sheetData>
    <row r="1" spans="1:4" ht="22.9" customHeight="1" x14ac:dyDescent="0.35">
      <c r="A1" s="61" t="s">
        <v>460</v>
      </c>
      <c r="B1" s="58"/>
      <c r="C1" s="59"/>
      <c r="D1" s="60"/>
    </row>
    <row r="2" spans="1:4" ht="18" customHeight="1" x14ac:dyDescent="0.25">
      <c r="A2" s="2" t="s">
        <v>139</v>
      </c>
      <c r="B2" s="2" t="s">
        <v>140</v>
      </c>
      <c r="C2" s="3"/>
      <c r="D2" s="2" t="s">
        <v>7</v>
      </c>
    </row>
    <row r="3" spans="1:4" ht="18" customHeight="1" x14ac:dyDescent="0.25">
      <c r="A3" s="4" t="s">
        <v>461</v>
      </c>
      <c r="B3" s="5" t="s">
        <v>462</v>
      </c>
      <c r="C3" s="5" t="s">
        <v>463</v>
      </c>
      <c r="D3" s="6" t="s">
        <v>464</v>
      </c>
    </row>
    <row r="4" spans="1:4" ht="18" customHeight="1" x14ac:dyDescent="0.25">
      <c r="A4" s="4" t="s">
        <v>465</v>
      </c>
      <c r="B4" s="7" t="s">
        <v>466</v>
      </c>
      <c r="C4" s="7" t="s">
        <v>467</v>
      </c>
      <c r="D4" s="4" t="s">
        <v>468</v>
      </c>
    </row>
    <row r="5" spans="1:4" ht="18" customHeight="1" x14ac:dyDescent="0.25">
      <c r="A5" s="4" t="s">
        <v>469</v>
      </c>
      <c r="B5" s="5" t="s">
        <v>470</v>
      </c>
      <c r="C5" s="5" t="s">
        <v>126</v>
      </c>
      <c r="D5" s="6" t="s">
        <v>471</v>
      </c>
    </row>
    <row r="6" spans="1:4" ht="18" customHeight="1" x14ac:dyDescent="0.25">
      <c r="A6" s="4" t="s">
        <v>472</v>
      </c>
      <c r="B6" s="7" t="s">
        <v>473</v>
      </c>
      <c r="C6" s="7" t="str">
        <f t="shared" ref="C6:C43" si="0">CONCATENATE(A6," ",B6)</f>
        <v>Wolfram Fischer</v>
      </c>
      <c r="D6" s="4" t="s">
        <v>474</v>
      </c>
    </row>
    <row r="7" spans="1:4" ht="18" customHeight="1" x14ac:dyDescent="0.25">
      <c r="A7" s="4" t="s">
        <v>475</v>
      </c>
      <c r="B7" s="5" t="s">
        <v>476</v>
      </c>
      <c r="C7" s="5" t="str">
        <f t="shared" si="0"/>
        <v>Kiyoshi Kubo</v>
      </c>
      <c r="D7" s="6" t="s">
        <v>477</v>
      </c>
    </row>
    <row r="8" spans="1:4" ht="18" customHeight="1" x14ac:dyDescent="0.25">
      <c r="A8" s="4" t="s">
        <v>194</v>
      </c>
      <c r="B8" s="7" t="s">
        <v>329</v>
      </c>
      <c r="C8" s="7" t="str">
        <f t="shared" si="0"/>
        <v>Frank Zimmermann</v>
      </c>
      <c r="D8" s="4" t="s">
        <v>478</v>
      </c>
    </row>
    <row r="9" spans="1:4" ht="18" customHeight="1" x14ac:dyDescent="0.25">
      <c r="A9" s="4" t="s">
        <v>339</v>
      </c>
      <c r="B9" s="5" t="s">
        <v>479</v>
      </c>
      <c r="C9" s="5" t="str">
        <f t="shared" si="0"/>
        <v>Michael Gensch</v>
      </c>
      <c r="D9" s="6" t="s">
        <v>480</v>
      </c>
    </row>
    <row r="10" spans="1:4" ht="18" customHeight="1" x14ac:dyDescent="0.25">
      <c r="A10" s="4" t="s">
        <v>481</v>
      </c>
      <c r="B10" s="7" t="s">
        <v>482</v>
      </c>
      <c r="C10" s="7" t="str">
        <f t="shared" si="0"/>
        <v>Toru Hara</v>
      </c>
      <c r="D10" s="4" t="s">
        <v>483</v>
      </c>
    </row>
    <row r="11" spans="1:4" ht="18" customHeight="1" x14ac:dyDescent="0.25">
      <c r="A11" s="4" t="s">
        <v>484</v>
      </c>
      <c r="B11" s="5" t="s">
        <v>485</v>
      </c>
      <c r="C11" s="5" t="str">
        <f t="shared" si="0"/>
        <v>Robert Hettel</v>
      </c>
      <c r="D11" s="6" t="s">
        <v>486</v>
      </c>
    </row>
    <row r="12" spans="1:4" ht="18" customHeight="1" x14ac:dyDescent="0.25">
      <c r="A12" s="4" t="s">
        <v>487</v>
      </c>
      <c r="B12" s="7" t="s">
        <v>488</v>
      </c>
      <c r="C12" s="7" t="str">
        <f t="shared" si="0"/>
        <v>Christopher Mayes</v>
      </c>
      <c r="D12" s="4" t="s">
        <v>489</v>
      </c>
    </row>
    <row r="13" spans="1:4" ht="18" customHeight="1" x14ac:dyDescent="0.25">
      <c r="A13" s="4" t="s">
        <v>313</v>
      </c>
      <c r="B13" s="5" t="s">
        <v>490</v>
      </c>
      <c r="C13" s="5" t="str">
        <f t="shared" si="0"/>
        <v>Igor Pogorelsky</v>
      </c>
      <c r="D13" s="6" t="s">
        <v>491</v>
      </c>
    </row>
    <row r="14" spans="1:4" ht="18" customHeight="1" x14ac:dyDescent="0.25">
      <c r="A14" s="4" t="s">
        <v>492</v>
      </c>
      <c r="B14" s="7" t="s">
        <v>493</v>
      </c>
      <c r="C14" s="7" t="str">
        <f t="shared" si="0"/>
        <v>Seunghwan Shin</v>
      </c>
      <c r="D14" s="4" t="s">
        <v>494</v>
      </c>
    </row>
    <row r="15" spans="1:4" ht="18" customHeight="1" x14ac:dyDescent="0.25">
      <c r="A15" s="4" t="s">
        <v>338</v>
      </c>
      <c r="B15" s="5" t="s">
        <v>495</v>
      </c>
      <c r="C15" s="5" t="str">
        <f t="shared" si="0"/>
        <v>Stephen Brooks</v>
      </c>
      <c r="D15" s="6" t="s">
        <v>496</v>
      </c>
    </row>
    <row r="16" spans="1:4" ht="18" customHeight="1" x14ac:dyDescent="0.25">
      <c r="A16" s="4" t="s">
        <v>497</v>
      </c>
      <c r="B16" s="7" t="s">
        <v>498</v>
      </c>
      <c r="C16" s="7" t="str">
        <f t="shared" si="0"/>
        <v>Luca Cultrera</v>
      </c>
      <c r="D16" s="4" t="s">
        <v>499</v>
      </c>
    </row>
    <row r="17" spans="1:4" ht="18" customHeight="1" x14ac:dyDescent="0.25">
      <c r="A17" s="4" t="s">
        <v>500</v>
      </c>
      <c r="B17" s="5" t="s">
        <v>501</v>
      </c>
      <c r="C17" s="5" t="str">
        <f t="shared" si="0"/>
        <v>Markus Roth</v>
      </c>
      <c r="D17" s="6" t="s">
        <v>502</v>
      </c>
    </row>
    <row r="18" spans="1:4" ht="18" customHeight="1" x14ac:dyDescent="0.25">
      <c r="A18" s="4" t="s">
        <v>503</v>
      </c>
      <c r="B18" s="7" t="s">
        <v>504</v>
      </c>
      <c r="C18" s="7" t="str">
        <f t="shared" si="0"/>
        <v>Jochen Teichert</v>
      </c>
      <c r="D18" s="4" t="s">
        <v>505</v>
      </c>
    </row>
    <row r="19" spans="1:4" ht="18" customHeight="1" x14ac:dyDescent="0.25">
      <c r="A19" s="4" t="s">
        <v>335</v>
      </c>
      <c r="B19" s="5" t="s">
        <v>336</v>
      </c>
      <c r="C19" s="5" t="str">
        <f t="shared" si="0"/>
        <v>Robin Ferdinand</v>
      </c>
      <c r="D19" s="6" t="s">
        <v>506</v>
      </c>
    </row>
    <row r="20" spans="1:4" ht="18" customHeight="1" x14ac:dyDescent="0.25">
      <c r="A20" s="4" t="s">
        <v>507</v>
      </c>
      <c r="B20" s="7" t="s">
        <v>508</v>
      </c>
      <c r="C20" s="7" t="str">
        <f t="shared" si="0"/>
        <v>Hideaki Hotchi</v>
      </c>
      <c r="D20" s="4" t="s">
        <v>509</v>
      </c>
    </row>
    <row r="21" spans="1:4" ht="18" customHeight="1" x14ac:dyDescent="0.25">
      <c r="A21" s="4" t="s">
        <v>510</v>
      </c>
      <c r="B21" s="5" t="s">
        <v>511</v>
      </c>
      <c r="C21" s="5" t="str">
        <f t="shared" si="0"/>
        <v>David McGinnis</v>
      </c>
      <c r="D21" s="6" t="s">
        <v>512</v>
      </c>
    </row>
    <row r="22" spans="1:4" ht="18" customHeight="1" x14ac:dyDescent="0.25">
      <c r="A22" s="4" t="s">
        <v>271</v>
      </c>
      <c r="B22" s="7" t="s">
        <v>272</v>
      </c>
      <c r="C22" s="7" t="str">
        <f t="shared" si="0"/>
        <v>Weimin Pan</v>
      </c>
      <c r="D22" s="4" t="s">
        <v>513</v>
      </c>
    </row>
    <row r="23" spans="1:4" ht="18" customHeight="1" x14ac:dyDescent="0.25">
      <c r="A23" s="4" t="s">
        <v>317</v>
      </c>
      <c r="B23" s="5" t="s">
        <v>318</v>
      </c>
      <c r="C23" s="5" t="str">
        <f t="shared" si="0"/>
        <v>Jie Wei</v>
      </c>
      <c r="D23" s="6" t="s">
        <v>514</v>
      </c>
    </row>
    <row r="24" spans="1:4" ht="18" customHeight="1" x14ac:dyDescent="0.25">
      <c r="A24" s="4" t="s">
        <v>515</v>
      </c>
      <c r="B24" s="7" t="s">
        <v>516</v>
      </c>
      <c r="C24" s="7" t="str">
        <f t="shared" si="0"/>
        <v>Warner Bruns</v>
      </c>
      <c r="D24" s="4" t="s">
        <v>517</v>
      </c>
    </row>
    <row r="25" spans="1:4" ht="18" customHeight="1" x14ac:dyDescent="0.25">
      <c r="A25" s="4" t="s">
        <v>518</v>
      </c>
      <c r="B25" s="5" t="s">
        <v>138</v>
      </c>
      <c r="C25" s="5" t="str">
        <f t="shared" si="0"/>
        <v>Alain France</v>
      </c>
      <c r="D25" s="6" t="s">
        <v>519</v>
      </c>
    </row>
    <row r="26" spans="1:4" ht="18" customHeight="1" x14ac:dyDescent="0.25">
      <c r="A26" s="4" t="s">
        <v>325</v>
      </c>
      <c r="B26" s="7" t="s">
        <v>520</v>
      </c>
      <c r="C26" s="7" t="str">
        <f t="shared" si="0"/>
        <v>Akira Noda</v>
      </c>
      <c r="D26" s="4" t="s">
        <v>521</v>
      </c>
    </row>
    <row r="27" spans="1:4" ht="18" customHeight="1" x14ac:dyDescent="0.25">
      <c r="A27" s="4" t="s">
        <v>522</v>
      </c>
      <c r="B27" s="5" t="s">
        <v>523</v>
      </c>
      <c r="C27" s="5" t="str">
        <f t="shared" si="0"/>
        <v>Hiromi Okamoto</v>
      </c>
      <c r="D27" s="6" t="s">
        <v>524</v>
      </c>
    </row>
    <row r="28" spans="1:4" ht="18" customHeight="1" x14ac:dyDescent="0.25">
      <c r="A28" s="4" t="s">
        <v>525</v>
      </c>
      <c r="B28" s="7" t="s">
        <v>526</v>
      </c>
      <c r="C28" s="7" t="str">
        <f t="shared" si="0"/>
        <v>Gennady Stupakov</v>
      </c>
      <c r="D28" s="4" t="s">
        <v>527</v>
      </c>
    </row>
    <row r="29" spans="1:4" ht="18" customHeight="1" x14ac:dyDescent="0.25">
      <c r="A29" s="4" t="s">
        <v>528</v>
      </c>
      <c r="B29" s="5" t="s">
        <v>529</v>
      </c>
      <c r="C29" s="5" t="str">
        <f t="shared" si="0"/>
        <v>Pavel Evtushenko</v>
      </c>
      <c r="D29" s="6" t="s">
        <v>530</v>
      </c>
    </row>
    <row r="30" spans="1:4" ht="18" customHeight="1" x14ac:dyDescent="0.25">
      <c r="A30" s="4" t="s">
        <v>531</v>
      </c>
      <c r="B30" s="7" t="s">
        <v>532</v>
      </c>
      <c r="C30" s="7" t="str">
        <f t="shared" si="0"/>
        <v>Dirk Lipka</v>
      </c>
      <c r="D30" s="4" t="s">
        <v>533</v>
      </c>
    </row>
    <row r="31" spans="1:4" ht="18" customHeight="1" x14ac:dyDescent="0.25">
      <c r="A31" s="4" t="s">
        <v>534</v>
      </c>
      <c r="B31" s="5" t="s">
        <v>535</v>
      </c>
      <c r="C31" s="5" t="str">
        <f t="shared" si="0"/>
        <v>Jorg Wenninger</v>
      </c>
      <c r="D31" s="6" t="s">
        <v>536</v>
      </c>
    </row>
    <row r="32" spans="1:4" ht="18" customHeight="1" x14ac:dyDescent="0.25">
      <c r="A32" s="4" t="s">
        <v>537</v>
      </c>
      <c r="B32" s="7" t="s">
        <v>538</v>
      </c>
      <c r="C32" s="7" t="str">
        <f t="shared" si="0"/>
        <v>Amalia Ballarino</v>
      </c>
      <c r="D32" s="4" t="s">
        <v>539</v>
      </c>
    </row>
    <row r="33" spans="1:4" ht="18" customHeight="1" x14ac:dyDescent="0.25">
      <c r="A33" s="4" t="s">
        <v>540</v>
      </c>
      <c r="B33" s="5" t="s">
        <v>541</v>
      </c>
      <c r="C33" s="5" t="str">
        <f t="shared" si="0"/>
        <v>Joel Chavanne</v>
      </c>
      <c r="D33" s="6" t="s">
        <v>542</v>
      </c>
    </row>
    <row r="34" spans="1:4" ht="18" customHeight="1" x14ac:dyDescent="0.25">
      <c r="A34" s="4" t="s">
        <v>543</v>
      </c>
      <c r="B34" s="7" t="s">
        <v>544</v>
      </c>
      <c r="C34" s="7" t="str">
        <f t="shared" si="0"/>
        <v>Fengli Long</v>
      </c>
      <c r="D34" s="4" t="s">
        <v>545</v>
      </c>
    </row>
    <row r="35" spans="1:4" ht="18" customHeight="1" x14ac:dyDescent="0.25">
      <c r="A35" s="4" t="s">
        <v>546</v>
      </c>
      <c r="B35" s="5" t="s">
        <v>547</v>
      </c>
      <c r="C35" s="5" t="str">
        <f t="shared" si="0"/>
        <v>Chaoen Wang</v>
      </c>
      <c r="D35" s="6" t="s">
        <v>548</v>
      </c>
    </row>
    <row r="36" spans="1:4" ht="18" customHeight="1" x14ac:dyDescent="0.25">
      <c r="A36" s="4" t="s">
        <v>510</v>
      </c>
      <c r="B36" s="7" t="s">
        <v>549</v>
      </c>
      <c r="C36" s="7" t="str">
        <f t="shared" si="0"/>
        <v>David Hawkes</v>
      </c>
      <c r="D36" s="4" t="s">
        <v>550</v>
      </c>
    </row>
    <row r="37" spans="1:4" ht="18" customHeight="1" x14ac:dyDescent="0.25">
      <c r="A37" s="4" t="s">
        <v>194</v>
      </c>
      <c r="B37" s="5" t="s">
        <v>551</v>
      </c>
      <c r="C37" s="5" t="str">
        <f t="shared" si="0"/>
        <v>Frank Merril</v>
      </c>
      <c r="D37" s="6" t="s">
        <v>552</v>
      </c>
    </row>
    <row r="38" spans="1:4" ht="18" customHeight="1" x14ac:dyDescent="0.25">
      <c r="A38" s="4" t="s">
        <v>553</v>
      </c>
      <c r="B38" s="7" t="s">
        <v>554</v>
      </c>
      <c r="C38" s="7" t="str">
        <f t="shared" si="0"/>
        <v>Jacobus Schippers</v>
      </c>
      <c r="D38" s="4" t="s">
        <v>555</v>
      </c>
    </row>
    <row r="39" spans="1:4" ht="18" customHeight="1" x14ac:dyDescent="0.25">
      <c r="A39" s="4" t="s">
        <v>339</v>
      </c>
      <c r="B39" s="5" t="s">
        <v>556</v>
      </c>
      <c r="C39" s="5" t="str">
        <f t="shared" si="0"/>
        <v>Michael Schillo</v>
      </c>
      <c r="D39" s="6" t="s">
        <v>557</v>
      </c>
    </row>
    <row r="40" spans="1:4" ht="18" customHeight="1" x14ac:dyDescent="0.25">
      <c r="A40" s="4" t="s">
        <v>558</v>
      </c>
      <c r="B40" s="7" t="s">
        <v>559</v>
      </c>
      <c r="C40" s="7" t="str">
        <f t="shared" si="0"/>
        <v>Francois Chastel</v>
      </c>
      <c r="D40" s="4" t="s">
        <v>560</v>
      </c>
    </row>
    <row r="41" spans="1:4" ht="18" customHeight="1" x14ac:dyDescent="0.25">
      <c r="A41" s="4" t="s">
        <v>561</v>
      </c>
      <c r="B41" s="5" t="s">
        <v>562</v>
      </c>
      <c r="C41" s="5" t="str">
        <f t="shared" si="0"/>
        <v>Trevor Cross</v>
      </c>
      <c r="D41" s="6" t="s">
        <v>563</v>
      </c>
    </row>
    <row r="42" spans="1:4" ht="18" customHeight="1" x14ac:dyDescent="0.25">
      <c r="A42" s="4" t="s">
        <v>341</v>
      </c>
      <c r="B42" s="7" t="s">
        <v>342</v>
      </c>
      <c r="C42" s="7" t="str">
        <f t="shared" si="0"/>
        <v>Hans Weise</v>
      </c>
      <c r="D42" s="4" t="s">
        <v>564</v>
      </c>
    </row>
    <row r="43" spans="1:4" ht="18" customHeight="1" x14ac:dyDescent="0.25">
      <c r="A43" s="4" t="s">
        <v>565</v>
      </c>
      <c r="B43" s="5" t="s">
        <v>566</v>
      </c>
      <c r="C43" s="5" t="str">
        <f t="shared" si="0"/>
        <v>James Yeck</v>
      </c>
      <c r="D43" s="6" t="s">
        <v>567</v>
      </c>
    </row>
  </sheetData>
  <mergeCells count="1">
    <mergeCell ref="A1:D1"/>
  </mergeCells>
  <pageMargins left="0" right="0" top="0" bottom="0" header="0" footer="0"/>
  <pageSetup orientation="portrait"/>
  <headerFooter>
    <oddFooter>&amp;"Helvetica,Regular"&amp;11&amp;P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topLeftCell="A28" workbookViewId="0">
      <selection activeCell="B55" sqref="B55"/>
    </sheetView>
  </sheetViews>
  <sheetFormatPr defaultRowHeight="15" customHeight="1" x14ac:dyDescent="0.2"/>
  <cols>
    <col min="1" max="1" width="49.296875" customWidth="1"/>
    <col min="2" max="2" width="67.3984375" customWidth="1"/>
  </cols>
  <sheetData>
    <row r="1" spans="1:2" ht="15" customHeight="1" x14ac:dyDescent="0.2">
      <c r="A1" s="33" t="s">
        <v>846</v>
      </c>
      <c r="B1" t="s">
        <v>898</v>
      </c>
    </row>
    <row r="2" spans="1:2" ht="15" customHeight="1" x14ac:dyDescent="0.2">
      <c r="A2" s="33" t="s">
        <v>128</v>
      </c>
      <c r="B2" t="s">
        <v>920</v>
      </c>
    </row>
    <row r="3" spans="1:2" ht="15" customHeight="1" x14ac:dyDescent="0.2">
      <c r="A3" s="33" t="s">
        <v>847</v>
      </c>
      <c r="B3" t="s">
        <v>925</v>
      </c>
    </row>
    <row r="4" spans="1:2" ht="15" customHeight="1" x14ac:dyDescent="0.2">
      <c r="A4" s="33" t="s">
        <v>848</v>
      </c>
      <c r="B4" t="s">
        <v>936</v>
      </c>
    </row>
    <row r="5" spans="1:2" ht="15" customHeight="1" x14ac:dyDescent="0.2">
      <c r="A5" s="33" t="s">
        <v>80</v>
      </c>
      <c r="B5" t="s">
        <v>923</v>
      </c>
    </row>
    <row r="6" spans="1:2" ht="15" customHeight="1" x14ac:dyDescent="0.2">
      <c r="A6" s="33" t="s">
        <v>849</v>
      </c>
      <c r="B6" t="s">
        <v>932</v>
      </c>
    </row>
    <row r="7" spans="1:2" ht="15" customHeight="1" x14ac:dyDescent="0.2">
      <c r="A7" s="33" t="s">
        <v>850</v>
      </c>
      <c r="B7" t="s">
        <v>892</v>
      </c>
    </row>
    <row r="8" spans="1:2" ht="15" customHeight="1" x14ac:dyDescent="0.2">
      <c r="A8" s="33" t="s">
        <v>851</v>
      </c>
      <c r="B8" t="s">
        <v>938</v>
      </c>
    </row>
    <row r="9" spans="1:2" ht="15" customHeight="1" x14ac:dyDescent="0.2">
      <c r="A9" s="33" t="s">
        <v>852</v>
      </c>
      <c r="B9" t="s">
        <v>891</v>
      </c>
    </row>
    <row r="10" spans="1:2" ht="15" customHeight="1" x14ac:dyDescent="0.2">
      <c r="A10" s="33" t="s">
        <v>853</v>
      </c>
      <c r="B10" t="s">
        <v>905</v>
      </c>
    </row>
    <row r="11" spans="1:2" ht="15" customHeight="1" x14ac:dyDescent="0.2">
      <c r="A11" s="33" t="s">
        <v>854</v>
      </c>
      <c r="B11" t="s">
        <v>931</v>
      </c>
    </row>
    <row r="12" spans="1:2" ht="15" customHeight="1" x14ac:dyDescent="0.2">
      <c r="A12" s="33" t="s">
        <v>855</v>
      </c>
      <c r="B12" t="s">
        <v>902</v>
      </c>
    </row>
    <row r="13" spans="1:2" ht="15" customHeight="1" x14ac:dyDescent="0.2">
      <c r="A13" s="33" t="s">
        <v>856</v>
      </c>
      <c r="B13" t="s">
        <v>906</v>
      </c>
    </row>
    <row r="14" spans="1:2" ht="15" customHeight="1" x14ac:dyDescent="0.2">
      <c r="A14" s="33" t="s">
        <v>857</v>
      </c>
      <c r="B14" t="s">
        <v>895</v>
      </c>
    </row>
    <row r="15" spans="1:2" ht="15" customHeight="1" x14ac:dyDescent="0.2">
      <c r="A15" s="33" t="s">
        <v>858</v>
      </c>
      <c r="B15" t="s">
        <v>897</v>
      </c>
    </row>
    <row r="16" spans="1:2" ht="15" customHeight="1" x14ac:dyDescent="0.2">
      <c r="A16" s="33" t="s">
        <v>672</v>
      </c>
      <c r="B16" t="s">
        <v>922</v>
      </c>
    </row>
    <row r="17" spans="1:2" ht="15" customHeight="1" x14ac:dyDescent="0.2">
      <c r="A17" s="33" t="s">
        <v>859</v>
      </c>
      <c r="B17" t="s">
        <v>908</v>
      </c>
    </row>
    <row r="18" spans="1:2" ht="15" customHeight="1" x14ac:dyDescent="0.2">
      <c r="A18" s="33" t="s">
        <v>673</v>
      </c>
      <c r="B18" t="s">
        <v>900</v>
      </c>
    </row>
    <row r="19" spans="1:2" ht="15" customHeight="1" x14ac:dyDescent="0.2">
      <c r="A19" s="33" t="s">
        <v>860</v>
      </c>
      <c r="B19" t="s">
        <v>907</v>
      </c>
    </row>
    <row r="20" spans="1:2" ht="15" customHeight="1" x14ac:dyDescent="0.2">
      <c r="A20" s="33" t="s">
        <v>861</v>
      </c>
      <c r="B20" t="s">
        <v>914</v>
      </c>
    </row>
    <row r="21" spans="1:2" ht="15" customHeight="1" x14ac:dyDescent="0.2">
      <c r="A21" s="33" t="s">
        <v>884</v>
      </c>
      <c r="B21" t="s">
        <v>940</v>
      </c>
    </row>
    <row r="22" spans="1:2" ht="15" customHeight="1" x14ac:dyDescent="0.2">
      <c r="A22" s="33" t="s">
        <v>885</v>
      </c>
      <c r="B22" t="s">
        <v>918</v>
      </c>
    </row>
    <row r="23" spans="1:2" ht="15" customHeight="1" x14ac:dyDescent="0.2">
      <c r="A23" s="33" t="s">
        <v>886</v>
      </c>
      <c r="B23" t="s">
        <v>904</v>
      </c>
    </row>
    <row r="24" spans="1:2" ht="15" customHeight="1" x14ac:dyDescent="0.2">
      <c r="A24" s="33" t="s">
        <v>887</v>
      </c>
      <c r="B24" t="s">
        <v>901</v>
      </c>
    </row>
    <row r="25" spans="1:2" ht="15" customHeight="1" x14ac:dyDescent="0.2">
      <c r="A25" s="33" t="s">
        <v>888</v>
      </c>
      <c r="B25" t="s">
        <v>927</v>
      </c>
    </row>
    <row r="26" spans="1:2" ht="15" customHeight="1" x14ac:dyDescent="0.2">
      <c r="A26" s="33" t="s">
        <v>862</v>
      </c>
      <c r="B26" t="s">
        <v>912</v>
      </c>
    </row>
    <row r="27" spans="1:2" ht="15" customHeight="1" x14ac:dyDescent="0.2">
      <c r="A27" s="33" t="s">
        <v>863</v>
      </c>
      <c r="B27" t="s">
        <v>928</v>
      </c>
    </row>
    <row r="28" spans="1:2" ht="15" customHeight="1" x14ac:dyDescent="0.2">
      <c r="A28" s="33" t="s">
        <v>864</v>
      </c>
      <c r="B28" t="s">
        <v>911</v>
      </c>
    </row>
    <row r="29" spans="1:2" ht="15" customHeight="1" x14ac:dyDescent="0.2">
      <c r="A29" s="33" t="s">
        <v>865</v>
      </c>
      <c r="B29" t="s">
        <v>929</v>
      </c>
    </row>
    <row r="30" spans="1:2" ht="15" customHeight="1" x14ac:dyDescent="0.2">
      <c r="A30" s="33" t="s">
        <v>866</v>
      </c>
      <c r="B30" t="s">
        <v>919</v>
      </c>
    </row>
    <row r="31" spans="1:2" ht="15" customHeight="1" x14ac:dyDescent="0.2">
      <c r="A31" s="33" t="s">
        <v>867</v>
      </c>
      <c r="B31" t="s">
        <v>930</v>
      </c>
    </row>
    <row r="32" spans="1:2" ht="15" customHeight="1" x14ac:dyDescent="0.2">
      <c r="A32" s="33" t="s">
        <v>868</v>
      </c>
      <c r="B32" t="s">
        <v>899</v>
      </c>
    </row>
    <row r="33" spans="1:2" ht="15" customHeight="1" x14ac:dyDescent="0.2">
      <c r="A33" s="33" t="s">
        <v>456</v>
      </c>
      <c r="B33" t="s">
        <v>942</v>
      </c>
    </row>
    <row r="34" spans="1:2" ht="15" customHeight="1" x14ac:dyDescent="0.2">
      <c r="A34" s="33" t="s">
        <v>869</v>
      </c>
      <c r="B34" t="s">
        <v>894</v>
      </c>
    </row>
    <row r="35" spans="1:2" ht="15" customHeight="1" x14ac:dyDescent="0.2">
      <c r="A35" s="33" t="s">
        <v>870</v>
      </c>
      <c r="B35" t="s">
        <v>903</v>
      </c>
    </row>
    <row r="36" spans="1:2" ht="15" customHeight="1" x14ac:dyDescent="0.2">
      <c r="A36" s="33" t="s">
        <v>871</v>
      </c>
      <c r="B36" t="s">
        <v>934</v>
      </c>
    </row>
    <row r="37" spans="1:2" ht="15" customHeight="1" x14ac:dyDescent="0.2">
      <c r="A37" s="33" t="s">
        <v>872</v>
      </c>
      <c r="B37" s="34" t="s">
        <v>941</v>
      </c>
    </row>
    <row r="38" spans="1:2" ht="15" customHeight="1" x14ac:dyDescent="0.2">
      <c r="A38" s="33" t="s">
        <v>674</v>
      </c>
      <c r="B38" t="s">
        <v>937</v>
      </c>
    </row>
    <row r="39" spans="1:2" ht="15" customHeight="1" x14ac:dyDescent="0.2">
      <c r="A39" s="33" t="s">
        <v>675</v>
      </c>
      <c r="B39" t="s">
        <v>915</v>
      </c>
    </row>
    <row r="40" spans="1:2" ht="15" customHeight="1" x14ac:dyDescent="0.2">
      <c r="A40" s="33" t="s">
        <v>125</v>
      </c>
      <c r="B40" t="s">
        <v>917</v>
      </c>
    </row>
    <row r="41" spans="1:2" ht="15" customHeight="1" x14ac:dyDescent="0.2">
      <c r="A41" s="33" t="s">
        <v>873</v>
      </c>
      <c r="B41" t="s">
        <v>935</v>
      </c>
    </row>
    <row r="42" spans="1:2" ht="15" customHeight="1" x14ac:dyDescent="0.2">
      <c r="A42" s="33" t="s">
        <v>874</v>
      </c>
      <c r="B42" t="s">
        <v>916</v>
      </c>
    </row>
    <row r="43" spans="1:2" ht="15" customHeight="1" x14ac:dyDescent="0.2">
      <c r="A43" s="33" t="s">
        <v>676</v>
      </c>
      <c r="B43" t="s">
        <v>909</v>
      </c>
    </row>
    <row r="44" spans="1:2" ht="15" customHeight="1" x14ac:dyDescent="0.2">
      <c r="A44" s="33" t="s">
        <v>875</v>
      </c>
      <c r="B44" t="s">
        <v>910</v>
      </c>
    </row>
    <row r="45" spans="1:2" ht="15" customHeight="1" x14ac:dyDescent="0.2">
      <c r="A45" s="33" t="s">
        <v>876</v>
      </c>
      <c r="B45" t="s">
        <v>926</v>
      </c>
    </row>
    <row r="46" spans="1:2" ht="15" customHeight="1" x14ac:dyDescent="0.2">
      <c r="A46" s="33" t="s">
        <v>877</v>
      </c>
      <c r="B46" t="s">
        <v>924</v>
      </c>
    </row>
    <row r="47" spans="1:2" ht="15" customHeight="1" x14ac:dyDescent="0.2">
      <c r="A47" s="33" t="s">
        <v>878</v>
      </c>
      <c r="B47" t="s">
        <v>939</v>
      </c>
    </row>
    <row r="48" spans="1:2" ht="15" customHeight="1" x14ac:dyDescent="0.2">
      <c r="A48" s="33" t="s">
        <v>879</v>
      </c>
      <c r="B48" t="s">
        <v>896</v>
      </c>
    </row>
    <row r="49" spans="1:2" ht="15" customHeight="1" x14ac:dyDescent="0.2">
      <c r="A49" s="33" t="s">
        <v>880</v>
      </c>
      <c r="B49" t="s">
        <v>893</v>
      </c>
    </row>
    <row r="50" spans="1:2" ht="15" customHeight="1" x14ac:dyDescent="0.2">
      <c r="A50" s="33" t="s">
        <v>881</v>
      </c>
      <c r="B50" t="s">
        <v>921</v>
      </c>
    </row>
    <row r="51" spans="1:2" ht="15" customHeight="1" x14ac:dyDescent="0.2">
      <c r="A51" s="33" t="s">
        <v>882</v>
      </c>
      <c r="B51" t="s">
        <v>933</v>
      </c>
    </row>
    <row r="52" spans="1:2" ht="15" customHeight="1" x14ac:dyDescent="0.2">
      <c r="A52" s="33" t="s">
        <v>883</v>
      </c>
      <c r="B52" t="s">
        <v>913</v>
      </c>
    </row>
    <row r="54" spans="1:2" ht="15" customHeight="1" x14ac:dyDescent="0.2">
      <c r="A54" t="s">
        <v>943</v>
      </c>
      <c r="B54" t="s">
        <v>944</v>
      </c>
    </row>
    <row r="55" spans="1:2" ht="15" customHeight="1" x14ac:dyDescent="0.2">
      <c r="A55" t="s">
        <v>945</v>
      </c>
      <c r="B55" t="s">
        <v>946</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DF4CAEB0152004D9D2602FC8B8B2A06" ma:contentTypeVersion="1" ma:contentTypeDescription="Create a new document." ma:contentTypeScope="" ma:versionID="4196e33830a2ac07b2f7cb017c788dd7">
  <xsd:schema xmlns:xsd="http://www.w3.org/2001/XMLSchema" xmlns:xs="http://www.w3.org/2001/XMLSchema" xmlns:p="http://schemas.microsoft.com/office/2006/metadata/properties" xmlns:ns2="31ac3772-10db-466f-87b2-5ca6a813de61" targetNamespace="http://schemas.microsoft.com/office/2006/metadata/properties" ma:root="true" ma:fieldsID="d988c8ba9295c2f4821d694f485966e4" ns2:_="">
    <xsd:import namespace="31ac3772-10db-466f-87b2-5ca6a813de61"/>
    <xsd:element name="properties">
      <xsd:complexType>
        <xsd:sequence>
          <xsd:element name="documentManagement">
            <xsd:complexType>
              <xsd:all>
                <xsd:element ref="ns2:Archive_x0020_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ac3772-10db-466f-87b2-5ca6a813de61" elementFormDefault="qualified">
    <xsd:import namespace="http://schemas.microsoft.com/office/2006/documentManagement/types"/>
    <xsd:import namespace="http://schemas.microsoft.com/office/infopath/2007/PartnerControls"/>
    <xsd:element name="Archive_x0020_Date" ma:index="8" nillable="true" ma:displayName="Archive Date" ma:format="DateOnly" ma:internalName="Archive_x0020_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rchive_x0020_Date xmlns="31ac3772-10db-466f-87b2-5ca6a813de61" xsi:nil="true"/>
  </documentManagement>
</p:properties>
</file>

<file path=customXml/itemProps1.xml><?xml version="1.0" encoding="utf-8"?>
<ds:datastoreItem xmlns:ds="http://schemas.openxmlformats.org/officeDocument/2006/customXml" ds:itemID="{DD3EF667-41BD-42A7-B343-729545F9544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ac3772-10db-466f-87b2-5ca6a813de6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60D27E0-AAA6-4191-ACD6-FD467C21F028}">
  <ds:schemaRefs>
    <ds:schemaRef ds:uri="http://schemas.microsoft.com/sharepoint/v3/contenttype/forms"/>
  </ds:schemaRefs>
</ds:datastoreItem>
</file>

<file path=customXml/itemProps3.xml><?xml version="1.0" encoding="utf-8"?>
<ds:datastoreItem xmlns:ds="http://schemas.openxmlformats.org/officeDocument/2006/customXml" ds:itemID="{C76FBDC0-FD31-41B0-85D3-C3879BAB23F2}">
  <ds:schemaRefs>
    <ds:schemaRef ds:uri="31ac3772-10db-466f-87b2-5ca6a813de61"/>
    <ds:schemaRef ds:uri="http://schemas.microsoft.com/office/2006/documentManagement/types"/>
    <ds:schemaRef ds:uri="http://purl.org/dc/elements/1.1/"/>
    <ds:schemaRef ds:uri="http://purl.org/dc/terms/"/>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Linac16 invited oral talks</vt:lpstr>
      <vt:lpstr>LINAC14 speakers</vt:lpstr>
      <vt:lpstr>LINAC12 speakers</vt:lpstr>
      <vt:lpstr>SRF15 speakers</vt:lpstr>
      <vt:lpstr>other conferences - Table 1-2-1</vt:lpstr>
      <vt:lpstr>other conferences - Table 1-2</vt:lpstr>
      <vt:lpstr>IPAC15 speakers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Alberto Facco</dc:creator>
  <cp:lastModifiedBy>McCausey, Amy</cp:lastModifiedBy>
  <cp:lastPrinted>2015-12-20T17:06:49Z</cp:lastPrinted>
  <dcterms:created xsi:type="dcterms:W3CDTF">2014-01-06T16:14:31Z</dcterms:created>
  <dcterms:modified xsi:type="dcterms:W3CDTF">2016-01-07T16:11:48Z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0x0101005DF4CAEB0152004D9D2602FC8B8B2A06</vt:lpwstr>
  </property>
</Properties>
</file>