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8" i="1" s="1"/>
  <c r="B24" i="1"/>
  <c r="H13" i="1" l="1"/>
  <c r="H12" i="1"/>
  <c r="H11" i="1"/>
  <c r="H10" i="1"/>
  <c r="H8" i="1"/>
  <c r="H7" i="1"/>
  <c r="H6" i="1"/>
  <c r="H5" i="1"/>
  <c r="E19" i="1"/>
  <c r="E9" i="1"/>
  <c r="E8" i="1"/>
  <c r="E11" i="1"/>
  <c r="B19" i="1"/>
  <c r="E17" i="1"/>
  <c r="E16" i="1"/>
  <c r="E15" i="1"/>
  <c r="E14" i="1"/>
  <c r="E7" i="1"/>
  <c r="B13" i="1"/>
  <c r="B12" i="1"/>
  <c r="E6" i="1"/>
  <c r="E5" i="1"/>
  <c r="B4" i="1"/>
  <c r="E4" i="1" s="1"/>
  <c r="B3" i="1"/>
  <c r="B2" i="1"/>
  <c r="B9" i="1"/>
  <c r="B8" i="1"/>
</calcChain>
</file>

<file path=xl/sharedStrings.xml><?xml version="1.0" encoding="utf-8"?>
<sst xmlns="http://schemas.openxmlformats.org/spreadsheetml/2006/main" count="47" uniqueCount="47">
  <si>
    <t>Number of CRPs</t>
  </si>
  <si>
    <t>Number of strips/CRP X</t>
  </si>
  <si>
    <t>Number of strips/CRP Y</t>
  </si>
  <si>
    <t>Number of RO channels/CRP</t>
  </si>
  <si>
    <t>Number of channels/chimney</t>
  </si>
  <si>
    <t>Number of channels/ASIC</t>
  </si>
  <si>
    <t>Number of channels/FE card</t>
  </si>
  <si>
    <t>Number of FE cards/chimney</t>
  </si>
  <si>
    <t>Total number of channels/10 kton module</t>
  </si>
  <si>
    <t>Number of ASIC/FE card</t>
  </si>
  <si>
    <t>Number of chimneys/10 kton module</t>
  </si>
  <si>
    <t>Number of chimneys/CRP</t>
  </si>
  <si>
    <t>Number of channels/AMC</t>
  </si>
  <si>
    <t>Number of AMC/uTCA crate</t>
  </si>
  <si>
    <t>Number of channels/crate</t>
  </si>
  <si>
    <t>Number of uTCA crates/chimney</t>
  </si>
  <si>
    <t>Number of uTCA crates/10 kton module</t>
  </si>
  <si>
    <t>Number of WR slave/crate</t>
  </si>
  <si>
    <t>Number of fan units/crate</t>
  </si>
  <si>
    <t>Number of MCH/10 kton module</t>
  </si>
  <si>
    <t>Number of WR slaves/10 kton module</t>
  </si>
  <si>
    <t>Number of power units/10 kton module</t>
  </si>
  <si>
    <t>Number of uTCA fan units/10 kton module</t>
  </si>
  <si>
    <t>Number of VHDCI cables/AMC</t>
  </si>
  <si>
    <t>Number of channels/VHDCI cable</t>
  </si>
  <si>
    <t>Number of VHDCI cables/10 kton module</t>
  </si>
  <si>
    <t>Number of AMC cards/10 kton module</t>
  </si>
  <si>
    <t>Number of FE cards/10 kton module</t>
  </si>
  <si>
    <t>Number of ASIC/10 kton module</t>
  </si>
  <si>
    <t>Number of warm flanges/10 kton module</t>
  </si>
  <si>
    <t>Number of cold flanges/10 kton module</t>
  </si>
  <si>
    <t>Number of 10Gbe optical links/10 kton</t>
  </si>
  <si>
    <t>Number of 1Gbe WR links/10 kton</t>
  </si>
  <si>
    <t>Number of uTCA power units/crate</t>
  </si>
  <si>
    <t>Number of MCH/crate</t>
  </si>
  <si>
    <t>Number of 68 pins flat cables/chimney</t>
  </si>
  <si>
    <t>Number of 80 pints flat cables/chimney</t>
  </si>
  <si>
    <t>Number of 68p flat cables/10 kton</t>
  </si>
  <si>
    <t>Number of 80p flat cables/10 kton</t>
  </si>
  <si>
    <t>Number of output ports per WR switch (WRS3-18)</t>
  </si>
  <si>
    <t>Number of switches layer 2</t>
  </si>
  <si>
    <t>Number of GM switches/layer 1</t>
  </si>
  <si>
    <t>Number of WR switches total</t>
  </si>
  <si>
    <t>Strips pitch (mm)</t>
  </si>
  <si>
    <t>Sampling frequency (MHz)</t>
  </si>
  <si>
    <t>Samples duration (ns)</t>
  </si>
  <si>
    <t>ADC resolution (bits)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</si>
</sst>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4" workbookViewId="0">
      <selection activeCell="A27" sqref="A27"/>
    </sheetView>
  </sheetViews>
  <sheetFormatPr baseColWidth="10" defaultColWidth="8.88671875" defaultRowHeight="14.4" x14ac:dyDescent="0.3"/>
  <cols>
    <col min="1" max="1" width="30.5546875" customWidth="1"/>
    <col min="2" max="2" width="10" bestFit="1" customWidth="1"/>
    <col min="4" max="4" width="35.6640625" customWidth="1"/>
    <col min="7" max="7" width="35.5546875" customWidth="1"/>
  </cols>
  <sheetData>
    <row r="1" spans="1:8" x14ac:dyDescent="0.3">
      <c r="A1" t="s">
        <v>0</v>
      </c>
      <c r="B1">
        <v>80</v>
      </c>
    </row>
    <row r="2" spans="1:8" x14ac:dyDescent="0.3">
      <c r="A2" t="s">
        <v>1</v>
      </c>
      <c r="B2">
        <f>320*3</f>
        <v>960</v>
      </c>
    </row>
    <row r="3" spans="1:8" x14ac:dyDescent="0.3">
      <c r="A3" t="s">
        <v>2</v>
      </c>
      <c r="B3">
        <f>320*3</f>
        <v>960</v>
      </c>
    </row>
    <row r="4" spans="1:8" x14ac:dyDescent="0.3">
      <c r="A4" t="s">
        <v>3</v>
      </c>
      <c r="B4">
        <f>B3*2</f>
        <v>1920</v>
      </c>
      <c r="D4" s="1" t="s">
        <v>8</v>
      </c>
      <c r="E4" s="1">
        <f>B4*B1</f>
        <v>153600</v>
      </c>
    </row>
    <row r="5" spans="1:8" x14ac:dyDescent="0.3">
      <c r="A5" t="s">
        <v>4</v>
      </c>
      <c r="B5">
        <v>640</v>
      </c>
      <c r="D5" s="1" t="s">
        <v>10</v>
      </c>
      <c r="E5" s="1">
        <f>E4/B5</f>
        <v>240</v>
      </c>
      <c r="G5" t="s">
        <v>29</v>
      </c>
      <c r="H5">
        <f>E5</f>
        <v>240</v>
      </c>
    </row>
    <row r="6" spans="1:8" x14ac:dyDescent="0.3">
      <c r="A6" t="s">
        <v>5</v>
      </c>
      <c r="B6">
        <v>16</v>
      </c>
      <c r="D6" t="s">
        <v>11</v>
      </c>
      <c r="E6">
        <f>E5/B1</f>
        <v>3</v>
      </c>
      <c r="G6" t="s">
        <v>30</v>
      </c>
      <c r="H6">
        <f>E5</f>
        <v>240</v>
      </c>
    </row>
    <row r="7" spans="1:8" x14ac:dyDescent="0.3">
      <c r="A7" t="s">
        <v>9</v>
      </c>
      <c r="B7">
        <v>4</v>
      </c>
      <c r="D7" s="1" t="s">
        <v>16</v>
      </c>
      <c r="E7" s="1">
        <f>E4/B12</f>
        <v>240</v>
      </c>
      <c r="G7" t="s">
        <v>31</v>
      </c>
      <c r="H7">
        <f>E7</f>
        <v>240</v>
      </c>
    </row>
    <row r="8" spans="1:8" x14ac:dyDescent="0.3">
      <c r="A8" t="s">
        <v>6</v>
      </c>
      <c r="B8">
        <f>B6*B7</f>
        <v>64</v>
      </c>
      <c r="D8" s="1" t="s">
        <v>27</v>
      </c>
      <c r="E8" s="1">
        <f>B9*E5</f>
        <v>2400</v>
      </c>
      <c r="G8" t="s">
        <v>32</v>
      </c>
      <c r="H8">
        <f>E7</f>
        <v>240</v>
      </c>
    </row>
    <row r="9" spans="1:8" x14ac:dyDescent="0.3">
      <c r="A9" t="s">
        <v>7</v>
      </c>
      <c r="B9">
        <f>B5/B8</f>
        <v>10</v>
      </c>
      <c r="D9" s="1" t="s">
        <v>28</v>
      </c>
      <c r="E9" s="1">
        <f>E8*B7</f>
        <v>9600</v>
      </c>
    </row>
    <row r="10" spans="1:8" x14ac:dyDescent="0.3">
      <c r="A10" t="s">
        <v>12</v>
      </c>
      <c r="B10">
        <v>64</v>
      </c>
      <c r="G10" t="s">
        <v>35</v>
      </c>
      <c r="H10">
        <f>B9</f>
        <v>10</v>
      </c>
    </row>
    <row r="11" spans="1:8" x14ac:dyDescent="0.3">
      <c r="A11" t="s">
        <v>13</v>
      </c>
      <c r="B11">
        <v>10</v>
      </c>
      <c r="D11" s="1" t="s">
        <v>26</v>
      </c>
      <c r="E11" s="1">
        <f>E7*B11</f>
        <v>2400</v>
      </c>
      <c r="G11" t="s">
        <v>36</v>
      </c>
      <c r="H11">
        <f>B9</f>
        <v>10</v>
      </c>
    </row>
    <row r="12" spans="1:8" x14ac:dyDescent="0.3">
      <c r="A12" t="s">
        <v>14</v>
      </c>
      <c r="B12">
        <f>B11*B10</f>
        <v>640</v>
      </c>
      <c r="G12" t="s">
        <v>37</v>
      </c>
      <c r="H12">
        <f>E7*H10</f>
        <v>2400</v>
      </c>
    </row>
    <row r="13" spans="1:8" x14ac:dyDescent="0.3">
      <c r="A13" t="s">
        <v>15</v>
      </c>
      <c r="B13">
        <f>B12/B5</f>
        <v>1</v>
      </c>
      <c r="G13" t="s">
        <v>38</v>
      </c>
      <c r="H13">
        <f>E5*H11</f>
        <v>2400</v>
      </c>
    </row>
    <row r="14" spans="1:8" x14ac:dyDescent="0.3">
      <c r="A14" t="s">
        <v>34</v>
      </c>
      <c r="B14">
        <v>1</v>
      </c>
      <c r="D14" t="s">
        <v>19</v>
      </c>
      <c r="E14">
        <f>E7*B14</f>
        <v>240</v>
      </c>
    </row>
    <row r="15" spans="1:8" x14ac:dyDescent="0.3">
      <c r="A15" t="s">
        <v>17</v>
      </c>
      <c r="B15">
        <v>1</v>
      </c>
      <c r="D15" s="1" t="s">
        <v>20</v>
      </c>
      <c r="E15" s="1">
        <f>E7*B15</f>
        <v>240</v>
      </c>
      <c r="G15" t="s">
        <v>39</v>
      </c>
      <c r="H15">
        <v>17</v>
      </c>
    </row>
    <row r="16" spans="1:8" x14ac:dyDescent="0.3">
      <c r="A16" t="s">
        <v>33</v>
      </c>
      <c r="B16">
        <v>1</v>
      </c>
      <c r="D16" t="s">
        <v>21</v>
      </c>
      <c r="E16">
        <f>E7*B16</f>
        <v>240</v>
      </c>
      <c r="G16" t="s">
        <v>40</v>
      </c>
      <c r="H16">
        <f>INT(H7/H15)+1</f>
        <v>15</v>
      </c>
    </row>
    <row r="17" spans="1:8" x14ac:dyDescent="0.3">
      <c r="A17" t="s">
        <v>18</v>
      </c>
      <c r="B17">
        <v>1</v>
      </c>
      <c r="D17" t="s">
        <v>22</v>
      </c>
      <c r="E17">
        <f>E7*B17</f>
        <v>240</v>
      </c>
      <c r="G17" t="s">
        <v>41</v>
      </c>
      <c r="H17">
        <v>1</v>
      </c>
    </row>
    <row r="18" spans="1:8" x14ac:dyDescent="0.3">
      <c r="A18" t="s">
        <v>24</v>
      </c>
      <c r="B18">
        <v>32</v>
      </c>
      <c r="G18" s="1" t="s">
        <v>42</v>
      </c>
      <c r="H18" s="1">
        <f>H16+H17</f>
        <v>16</v>
      </c>
    </row>
    <row r="19" spans="1:8" x14ac:dyDescent="0.3">
      <c r="A19" t="s">
        <v>23</v>
      </c>
      <c r="B19">
        <f>B10/B18</f>
        <v>2</v>
      </c>
      <c r="D19" s="1" t="s">
        <v>25</v>
      </c>
      <c r="E19" s="1">
        <f>E11*B19</f>
        <v>4800</v>
      </c>
    </row>
    <row r="22" spans="1:8" x14ac:dyDescent="0.3">
      <c r="A22" t="s">
        <v>43</v>
      </c>
      <c r="B22">
        <v>3.1</v>
      </c>
    </row>
    <row r="23" spans="1:8" x14ac:dyDescent="0.3">
      <c r="A23" t="s">
        <v>44</v>
      </c>
      <c r="B23">
        <v>2.5</v>
      </c>
    </row>
    <row r="24" spans="1:8" x14ac:dyDescent="0.3">
      <c r="A24" t="s">
        <v>45</v>
      </c>
      <c r="B24">
        <f>1000000000/(B23*1000000)</f>
        <v>400</v>
      </c>
    </row>
    <row r="25" spans="1:8" x14ac:dyDescent="0.3">
      <c r="A25" t="s">
        <v>46</v>
      </c>
      <c r="B25">
        <v>12</v>
      </c>
    </row>
    <row r="26" spans="1:8" x14ac:dyDescent="0.3">
      <c r="B26" s="2"/>
    </row>
    <row r="27" spans="1:8" x14ac:dyDescent="0.3">
      <c r="B27" s="2"/>
    </row>
    <row r="28" spans="1:8" x14ac:dyDescent="0.3">
      <c r="B28" s="2"/>
    </row>
    <row r="29" spans="1:8" x14ac:dyDescent="0.3">
      <c r="B29" s="2"/>
    </row>
    <row r="30" spans="1:8" x14ac:dyDescent="0.3">
      <c r="B3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2017-09-21T11:47:10Z</dcterms:modified>
</cp:coreProperties>
</file>