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SL006\projects\DUNE\mat_planning_APA002\"/>
    </mc:Choice>
  </mc:AlternateContent>
  <bookViews>
    <workbookView xWindow="435" yWindow="210" windowWidth="17025" windowHeight="7425"/>
  </bookViews>
  <sheets>
    <sheet name="030 Drawing Parts" sheetId="1" r:id="rId1"/>
    <sheet name="Shipping Protective Cover Parts" sheetId="2" r:id="rId2"/>
  </sheets>
  <definedNames>
    <definedName name="_xlnm.Print_Area" localSheetId="0">'030 Drawing Parts'!$A$1:$S$77</definedName>
    <definedName name="_xlnm.Print_Titles" localSheetId="0">'030 Drawing Parts'!$2:$2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Q12" i="1"/>
  <c r="R12" i="1"/>
  <c r="P13" i="1"/>
  <c r="Q13" i="1"/>
  <c r="R13" i="1"/>
  <c r="P14" i="1"/>
  <c r="Q14" i="1"/>
  <c r="R14" i="1"/>
  <c r="P15" i="1"/>
  <c r="Q15" i="1"/>
  <c r="R15" i="1"/>
  <c r="P16" i="1"/>
  <c r="Q16" i="1"/>
  <c r="R16" i="1"/>
  <c r="P17" i="1"/>
  <c r="Q17" i="1"/>
  <c r="R17" i="1"/>
  <c r="P18" i="1"/>
  <c r="Q18" i="1"/>
  <c r="R18" i="1"/>
  <c r="P19" i="1"/>
  <c r="Q19" i="1"/>
  <c r="R19" i="1"/>
  <c r="P20" i="1"/>
  <c r="Q20" i="1"/>
  <c r="R20" i="1"/>
  <c r="P21" i="1"/>
  <c r="Q21" i="1"/>
  <c r="R21" i="1"/>
  <c r="P22" i="1"/>
  <c r="Q22" i="1"/>
  <c r="R22" i="1"/>
  <c r="P23" i="1"/>
  <c r="Q23" i="1"/>
  <c r="R23" i="1"/>
  <c r="P24" i="1"/>
  <c r="Q24" i="1"/>
  <c r="R24" i="1"/>
  <c r="P25" i="1"/>
  <c r="Q25" i="1"/>
  <c r="R25" i="1"/>
  <c r="P26" i="1"/>
  <c r="Q26" i="1"/>
  <c r="R26" i="1"/>
  <c r="P27" i="1"/>
  <c r="Q27" i="1"/>
  <c r="R27" i="1"/>
  <c r="P28" i="1"/>
  <c r="Q28" i="1"/>
  <c r="R28" i="1"/>
  <c r="P29" i="1"/>
  <c r="Q29" i="1"/>
  <c r="R29" i="1"/>
  <c r="P30" i="1"/>
  <c r="Q30" i="1"/>
  <c r="R30" i="1"/>
  <c r="P31" i="1"/>
  <c r="Q31" i="1"/>
  <c r="R31" i="1"/>
  <c r="P32" i="1"/>
  <c r="Q32" i="1"/>
  <c r="R32" i="1"/>
  <c r="P33" i="1"/>
  <c r="Q33" i="1"/>
  <c r="R33" i="1"/>
  <c r="P34" i="1"/>
  <c r="Q34" i="1"/>
  <c r="R34" i="1"/>
  <c r="P35" i="1"/>
  <c r="Q35" i="1"/>
  <c r="R35" i="1"/>
  <c r="P36" i="1"/>
  <c r="Q36" i="1"/>
  <c r="R36" i="1"/>
  <c r="P37" i="1"/>
  <c r="Q37" i="1"/>
  <c r="R37" i="1"/>
  <c r="P38" i="1"/>
  <c r="Q38" i="1"/>
  <c r="R38" i="1"/>
  <c r="P39" i="1"/>
  <c r="Q39" i="1"/>
  <c r="R39" i="1"/>
  <c r="P40" i="1"/>
  <c r="Q40" i="1"/>
  <c r="R40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13" i="1"/>
  <c r="N13" i="1"/>
  <c r="M12" i="1"/>
  <c r="N12" i="1"/>
  <c r="P5" i="1"/>
  <c r="Q5" i="1"/>
  <c r="R5" i="1"/>
  <c r="P6" i="1"/>
  <c r="Q6" i="1"/>
  <c r="R6" i="1"/>
  <c r="P7" i="1"/>
  <c r="Q7" i="1"/>
  <c r="R7" i="1"/>
  <c r="P8" i="1"/>
  <c r="Q8" i="1"/>
  <c r="R8" i="1"/>
  <c r="P9" i="1"/>
  <c r="Q9" i="1"/>
  <c r="R9" i="1"/>
  <c r="P10" i="1"/>
  <c r="Q10" i="1"/>
  <c r="R10" i="1"/>
  <c r="P11" i="1"/>
  <c r="Q11" i="1"/>
  <c r="R11" i="1"/>
  <c r="R4" i="1"/>
  <c r="Q4" i="1"/>
  <c r="P4" i="1"/>
  <c r="N5" i="1"/>
  <c r="N6" i="1"/>
  <c r="N7" i="1"/>
  <c r="N8" i="1"/>
  <c r="N9" i="1"/>
  <c r="N10" i="1"/>
  <c r="N11" i="1"/>
  <c r="M5" i="1"/>
  <c r="M6" i="1"/>
  <c r="M7" i="1"/>
  <c r="M8" i="1"/>
  <c r="M9" i="1"/>
  <c r="M10" i="1"/>
  <c r="M11" i="1"/>
  <c r="N4" i="1"/>
  <c r="M4" i="1"/>
</calcChain>
</file>

<file path=xl/sharedStrings.xml><?xml version="1.0" encoding="utf-8"?>
<sst xmlns="http://schemas.openxmlformats.org/spreadsheetml/2006/main" count="320" uniqueCount="206">
  <si>
    <t>part #</t>
  </si>
  <si>
    <t>description</t>
  </si>
  <si>
    <t>Operation type</t>
  </si>
  <si>
    <t>qty/APA</t>
  </si>
  <si>
    <t>8757 027</t>
  </si>
  <si>
    <t>Bracket, Tee, CE Enclosure</t>
  </si>
  <si>
    <t>8757 028</t>
  </si>
  <si>
    <r>
      <t xml:space="preserve">Bracket, Tee, </t>
    </r>
    <r>
      <rPr>
        <b/>
        <sz val="11"/>
        <color theme="1"/>
        <rFont val="Calibri"/>
        <family val="2"/>
        <scheme val="minor"/>
      </rPr>
      <t>Ends</t>
    </r>
    <r>
      <rPr>
        <sz val="11"/>
        <color theme="1"/>
        <rFont val="Calibri"/>
        <family val="2"/>
        <scheme val="minor"/>
      </rPr>
      <t>, CE Enclosure</t>
    </r>
  </si>
  <si>
    <t>8757 029</t>
  </si>
  <si>
    <t>Bracket, Tee, Yoke Assembly</t>
  </si>
  <si>
    <t>8757 208</t>
  </si>
  <si>
    <r>
      <t xml:space="preserve">Bracket,  CE Enclosure </t>
    </r>
    <r>
      <rPr>
        <b/>
        <sz val="11"/>
        <color theme="1"/>
        <rFont val="Calibri"/>
        <family val="2"/>
        <scheme val="minor"/>
      </rPr>
      <t>MOUNT</t>
    </r>
    <r>
      <rPr>
        <sz val="11"/>
        <color theme="1"/>
        <rFont val="Calibri"/>
        <family val="2"/>
        <scheme val="minor"/>
      </rPr>
      <t>, Thru Hole</t>
    </r>
  </si>
  <si>
    <t>8757 219</t>
  </si>
  <si>
    <t>CE Enclosure Bracket - CLAMP - PEM</t>
  </si>
  <si>
    <t>8757 294</t>
  </si>
  <si>
    <t>8757 292</t>
  </si>
  <si>
    <t>8757 218</t>
  </si>
  <si>
    <t>CE Enclosure Bracket - CLAMP - Thru Hole</t>
  </si>
  <si>
    <t>8757 293</t>
  </si>
  <si>
    <t>8757 291</t>
  </si>
  <si>
    <t>8757 267</t>
  </si>
  <si>
    <t>Cover - Head - Left End</t>
  </si>
  <si>
    <t>8757 268</t>
  </si>
  <si>
    <t>Cover - Head - Middle &amp; Right End</t>
  </si>
  <si>
    <t>8757 213</t>
  </si>
  <si>
    <t>CR PCB Assembly</t>
  </si>
  <si>
    <t>8757 241</t>
  </si>
  <si>
    <t>CE to CR Adapter Board Assembly</t>
  </si>
  <si>
    <t>8757 286</t>
  </si>
  <si>
    <t>G Bias Filter Board Assembly</t>
  </si>
  <si>
    <t>Field Cage Terminations PCBd</t>
  </si>
  <si>
    <t>SHV Distribution PCB Assy</t>
  </si>
  <si>
    <t>8757 220</t>
  </si>
  <si>
    <t>8757 224</t>
  </si>
  <si>
    <t>8757 225</t>
  </si>
  <si>
    <t>8757 176</t>
  </si>
  <si>
    <t>8757 247</t>
  </si>
  <si>
    <t>M6-1.0 x  50mm  SHCS A2-70  SS Silver Plated</t>
  </si>
  <si>
    <t>McMC 92871A253</t>
  </si>
  <si>
    <t>Spacer Unthreaded 6.30 ID 13.00 OD x 10.0 mm long 18-8 SS</t>
  </si>
  <si>
    <t>McMC 92871A271</t>
  </si>
  <si>
    <t>Spacer Unthreaded 6.30 ID 13.00 OD x 25.0 mm long 18-8 SS</t>
  </si>
  <si>
    <t>McMC 92871A280</t>
  </si>
  <si>
    <t>Spacer Unthreaded 6.30 ID 13.00 OD x 40.0 mm long 18-8 SS</t>
  </si>
  <si>
    <t>8757 284</t>
  </si>
  <si>
    <t>8757 163</t>
  </si>
  <si>
    <t>8757 289</t>
  </si>
  <si>
    <t>Side A - Bias Wire Bundle</t>
  </si>
  <si>
    <t>8757 290</t>
  </si>
  <si>
    <t>Side B - Bias Wire Bundle</t>
  </si>
  <si>
    <t>Responsible group</t>
  </si>
  <si>
    <t>mechanical</t>
  </si>
  <si>
    <t>electrical</t>
  </si>
  <si>
    <t>M4-0.70 x  25 SHCS A2-70  SS Silver Plated, clamps</t>
  </si>
  <si>
    <t>M4-0.70 x  20 SHCS A2-70  SS Silver Plated, clamps</t>
  </si>
  <si>
    <t>M6-1.0 x  16mm  SHCS A2-70  SS Silver Plated, attach CE tees</t>
  </si>
  <si>
    <t>M12-1.75 x  180 SHCS A2-70  SS Silver Plated, attach support tees</t>
  </si>
  <si>
    <t>M4-0.70 x  30 FHSCS A2-70  SS Silver Plated, attach cover boards</t>
  </si>
  <si>
    <t>M3-0.5 x  25mm  SHCS   SS  A2-70, CR boards to board stack</t>
  </si>
  <si>
    <t>M4-0.70 x  16 FHSCS A2-70  SS Silver Plated, attach side boards</t>
  </si>
  <si>
    <t>APA 002 and 003 Material planning for 8757030</t>
  </si>
  <si>
    <t>8757-030 BOM Item</t>
  </si>
  <si>
    <t>Comments</t>
  </si>
  <si>
    <t>Machine / weld</t>
  </si>
  <si>
    <t>Form / machine</t>
  </si>
  <si>
    <t>Form / finish</t>
  </si>
  <si>
    <t>8758 156</t>
  </si>
  <si>
    <t>8758 157</t>
  </si>
  <si>
    <t>8759 158</t>
  </si>
  <si>
    <t>Cover, Foot Assembly - High Slot End</t>
  </si>
  <si>
    <t>Cover, Foot Assembly - Middle</t>
  </si>
  <si>
    <t>Cover, Foot Assembly - Low Slot End</t>
  </si>
  <si>
    <t>Cover, Side, Foot End</t>
  </si>
  <si>
    <t>Cover, Side, Head End</t>
  </si>
  <si>
    <t>Cover, Side, W/ Slot</t>
  </si>
  <si>
    <t>Cover, Side, W/O Slot</t>
  </si>
  <si>
    <t>Populate / Clean</t>
  </si>
  <si>
    <t>5768 Highly Concentrated Flux Cleaner, 1 gallon</t>
  </si>
  <si>
    <t>Consumable Cleaner</t>
  </si>
  <si>
    <t>board cleaning</t>
  </si>
  <si>
    <t>8757 034</t>
  </si>
  <si>
    <t>8757 035</t>
  </si>
  <si>
    <t>8757 036</t>
  </si>
  <si>
    <t>8757 037</t>
  </si>
  <si>
    <t>made from 8757 219</t>
  </si>
  <si>
    <t>made from 8757 218</t>
  </si>
  <si>
    <t>Shipping Suspension System</t>
  </si>
  <si>
    <t>Parts</t>
  </si>
  <si>
    <t>Part Hardware</t>
  </si>
  <si>
    <t>Purpose / comments</t>
  </si>
  <si>
    <t>Qty / APA</t>
  </si>
  <si>
    <t>Description</t>
  </si>
  <si>
    <t>Source</t>
  </si>
  <si>
    <t>Mat'l CERT Req'd/ Rec'vd</t>
  </si>
  <si>
    <t>Part # if purchased part</t>
  </si>
  <si>
    <t>Drawing # if made in house</t>
  </si>
  <si>
    <t>Long studs</t>
  </si>
  <si>
    <t>Attach guard channel and provide lifting points</t>
  </si>
  <si>
    <t>10" pc of M10 thd rod with section turned down</t>
  </si>
  <si>
    <t>Fastenal medium carbon steel / PSL</t>
  </si>
  <si>
    <t>Y/</t>
  </si>
  <si>
    <t>8757-297</t>
  </si>
  <si>
    <t>M10 nuts for above</t>
  </si>
  <si>
    <t>hold protective channel and aluminum channel</t>
  </si>
  <si>
    <t>MSC</t>
  </si>
  <si>
    <t>no</t>
  </si>
  <si>
    <t>short studs</t>
  </si>
  <si>
    <t>Attach guard channel - both sides and at foot</t>
  </si>
  <si>
    <t>3.5" pc of M10 thd rod</t>
  </si>
  <si>
    <t>8757-298</t>
  </si>
  <si>
    <t>hold protective channel(s)</t>
  </si>
  <si>
    <t>N/</t>
  </si>
  <si>
    <t>Threaded insert spacers</t>
  </si>
  <si>
    <t>Nitronic 60</t>
  </si>
  <si>
    <t>standoffs to hold fiberglass channel away from boards</t>
  </si>
  <si>
    <t>8752-717</t>
  </si>
  <si>
    <t>Special threaded insert spacers for foot</t>
  </si>
  <si>
    <t>Same as regular spacers except shorter</t>
  </si>
  <si>
    <t>8757-408</t>
  </si>
  <si>
    <t>Screws for use with special spacers above
FHSCS M10-1.5 x 60</t>
  </si>
  <si>
    <t>hold protective channel at foot</t>
  </si>
  <si>
    <t>M10-1.5x60 FHSCS turned down to 8.3 mm on section below head</t>
  </si>
  <si>
    <t>Fastenal / PSL</t>
  </si>
  <si>
    <t>8757-409</t>
  </si>
  <si>
    <t>Lifting extension coupling nuts</t>
  </si>
  <si>
    <t>extend thread above channel for lifting beam</t>
  </si>
  <si>
    <t>10mm coupling nut</t>
  </si>
  <si>
    <t>Fastenal</t>
  </si>
  <si>
    <t>Lifting extension studs</t>
  </si>
  <si>
    <t>10mm studs</t>
  </si>
  <si>
    <t>Protective covers</t>
  </si>
  <si>
    <t>Channel frame</t>
  </si>
  <si>
    <t>Surrounds APA to hold protective panels</t>
  </si>
  <si>
    <t>4@~10'
2@~8'</t>
  </si>
  <si>
    <t>8" x 2-3/16" x 1/4" fiberglass channel, various lengths</t>
  </si>
  <si>
    <t>liberty pultrusion</t>
  </si>
  <si>
    <t>4 Drawings,
#s TBD</t>
  </si>
  <si>
    <t xml:space="preserve">Head attachment brackets </t>
  </si>
  <si>
    <t>Hold head channel to structural Ts</t>
  </si>
  <si>
    <t>L brackets, 2.5" legs, 1.5" wide</t>
  </si>
  <si>
    <t>MSC / PSL</t>
  </si>
  <si>
    <t>8757-299</t>
  </si>
  <si>
    <t>screws</t>
  </si>
  <si>
    <t>brackets to channel</t>
  </si>
  <si>
    <t>10-32 x 1/2" SHCS</t>
  </si>
  <si>
    <t>05498050</t>
  </si>
  <si>
    <t>glue in inserts for above</t>
  </si>
  <si>
    <t>10-32 thread</t>
  </si>
  <si>
    <t xml:space="preserve">attach brackets to Ts </t>
  </si>
  <si>
    <t>3/4-10 x 1 1/4 hex cap</t>
  </si>
  <si>
    <t>02382927</t>
  </si>
  <si>
    <t>nut for above</t>
  </si>
  <si>
    <t>without nylock</t>
  </si>
  <si>
    <t>3/4-10</t>
  </si>
  <si>
    <t>Brackets for frame corners</t>
  </si>
  <si>
    <t>join channel corners</t>
  </si>
  <si>
    <t>5/16-24 holes 1.115 apart</t>
  </si>
  <si>
    <t>MDC vacuum supply</t>
  </si>
  <si>
    <t>pn-800</t>
  </si>
  <si>
    <t>screws for corner brackets</t>
  </si>
  <si>
    <t>5/16-24 x 1/2" SHCS</t>
  </si>
  <si>
    <t>protective panels</t>
  </si>
  <si>
    <t>Attach to frame to protect APA</t>
  </si>
  <si>
    <t>12 pcs</t>
  </si>
  <si>
    <t>Ten 4' x 8' x 1" panels + 2 narrow end pieces</t>
  </si>
  <si>
    <t>Menards
Foil backed polyisocyanurate foam by JM</t>
  </si>
  <si>
    <t>8757-399
8757-401
8757-402</t>
  </si>
  <si>
    <t>Panel mount hardware</t>
  </si>
  <si>
    <t>1/4-20 x 2.5" set screw</t>
  </si>
  <si>
    <t>nuts for above</t>
  </si>
  <si>
    <t>1/4-20 nylon insert lock nut</t>
  </si>
  <si>
    <t>washers for above</t>
  </si>
  <si>
    <t>1/4" washer</t>
  </si>
  <si>
    <t>large OD washers if foam panels</t>
  </si>
  <si>
    <t>If these are used only need 100/APA of previous washer</t>
  </si>
  <si>
    <t>1/4" ID x 2" OD</t>
  </si>
  <si>
    <t>rigid inserts for holes in foam panels</t>
  </si>
  <si>
    <t>strengthen and cover foam</t>
  </si>
  <si>
    <t>1" pcs of 3/4" nom. Sched 40 PVC pipe</t>
  </si>
  <si>
    <t>mat'l MSC, fab at PSL</t>
  </si>
  <si>
    <t>8757-398
(two styles on dwg)</t>
  </si>
  <si>
    <t>Panel mount spacers</t>
  </si>
  <si>
    <t>1/2" x 1" x 1/4-20 spacer</t>
  </si>
  <si>
    <t>aluminumspacers.com</t>
  </si>
  <si>
    <t>AS50-1420-64</t>
  </si>
  <si>
    <t>Tape to cover edges of panels</t>
  </si>
  <si>
    <t>Keeps foam core enclosed</t>
  </si>
  <si>
    <t>~100 yds</t>
  </si>
  <si>
    <t>3M #3380 foil tape, 3" wide</t>
  </si>
  <si>
    <t>Desired # of spares</t>
  </si>
  <si>
    <t>Qty on hand, finished</t>
  </si>
  <si>
    <t>at APA foot</t>
  </si>
  <si>
    <t>at APA side</t>
  </si>
  <si>
    <t>Qty in process</t>
  </si>
  <si>
    <t>Qty to buy/APA</t>
  </si>
  <si>
    <t>Add'l to purchase for PSL APA 3</t>
  </si>
  <si>
    <t>Add'l to purchase for UK APA 1</t>
  </si>
  <si>
    <t>Add'l to purchase for PSL APAs 3&amp;4</t>
  </si>
  <si>
    <t>Add'l to purchase for UK APA 1 &amp; 2</t>
  </si>
  <si>
    <t>Add'l to purchase for UK APA 1, 2 &amp; 3</t>
  </si>
  <si>
    <t>?</t>
  </si>
  <si>
    <t>Steel Brackets, clamps, and tees</t>
  </si>
  <si>
    <t>Cover Boards</t>
  </si>
  <si>
    <t>Electronics Boards</t>
  </si>
  <si>
    <t>Hardware</t>
  </si>
  <si>
    <t>Harness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</si>
</sst>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thin">
        <color theme="1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1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theme="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1"/>
      </bottom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1"/>
      </bottom>
      <diagonal/>
    </border>
    <border>
      <left/>
      <right style="hair">
        <color theme="0" tint="-0.499984740745262"/>
      </right>
      <top style="thin">
        <color theme="1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49" fontId="0" fillId="0" borderId="0" xfId="0" applyNumberForma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0" xfId="0" applyAlignment="1">
      <alignment horizontal="right" wrapText="1"/>
    </xf>
    <xf numFmtId="0" fontId="0" fillId="2" borderId="3" xfId="0" applyFill="1" applyBorder="1" applyAlignment="1">
      <alignment horizontal="center" wrapText="1"/>
    </xf>
    <xf numFmtId="0" fontId="0" fillId="0" borderId="0" xfId="0" quotePrefix="1" applyFont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0" fontId="3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49" fontId="0" fillId="3" borderId="0" xfId="0" applyNumberForma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49" fontId="0" fillId="0" borderId="0" xfId="0" applyNumberFormat="1"/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/>
    <xf numFmtId="0" fontId="0" fillId="0" borderId="7" xfId="0" applyFill="1" applyBorder="1"/>
    <xf numFmtId="0" fontId="0" fillId="0" borderId="7" xfId="0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6" xfId="0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2" fillId="0" borderId="7" xfId="0" applyFont="1" applyBorder="1"/>
    <xf numFmtId="0" fontId="3" fillId="0" borderId="6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/>
    </xf>
    <xf numFmtId="0" fontId="0" fillId="4" borderId="7" xfId="0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7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0" fontId="4" fillId="0" borderId="7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1" fontId="0" fillId="0" borderId="7" xfId="0" applyNumberFormat="1" applyBorder="1" applyAlignment="1">
      <alignment horizontal="center" wrapText="1"/>
    </xf>
    <xf numFmtId="1" fontId="0" fillId="0" borderId="7" xfId="0" applyNumberFormat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0" fillId="5" borderId="7" xfId="0" applyFill="1" applyBorder="1" applyAlignment="1">
      <alignment horizontal="center" wrapText="1"/>
    </xf>
    <xf numFmtId="0" fontId="0" fillId="5" borderId="7" xfId="0" applyFill="1" applyBorder="1"/>
    <xf numFmtId="0" fontId="2" fillId="5" borderId="7" xfId="0" applyFont="1" applyFill="1" applyBorder="1"/>
    <xf numFmtId="0" fontId="0" fillId="5" borderId="7" xfId="0" applyFont="1" applyFill="1" applyBorder="1"/>
    <xf numFmtId="0" fontId="0" fillId="5" borderId="7" xfId="0" applyFill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9" xfId="0" applyFill="1" applyBorder="1" applyAlignment="1">
      <alignment horizontal="center" wrapText="1"/>
    </xf>
    <xf numFmtId="0" fontId="0" fillId="5" borderId="9" xfId="0" applyFill="1" applyBorder="1"/>
    <xf numFmtId="0" fontId="0" fillId="0" borderId="9" xfId="0" applyBorder="1"/>
    <xf numFmtId="0" fontId="1" fillId="0" borderId="9" xfId="0" applyFont="1" applyBorder="1"/>
    <xf numFmtId="0" fontId="0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5" xfId="0" applyFont="1" applyFill="1" applyBorder="1" applyAlignment="1">
      <alignment horizontal="center" wrapText="1"/>
    </xf>
    <xf numFmtId="0" fontId="0" fillId="5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1" fillId="0" borderId="5" xfId="0" applyFont="1" applyBorder="1"/>
    <xf numFmtId="0" fontId="2" fillId="0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5" borderId="11" xfId="0" applyFont="1" applyFill="1" applyBorder="1"/>
    <xf numFmtId="0" fontId="0" fillId="0" borderId="12" xfId="0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5" borderId="13" xfId="0" applyFill="1" applyBorder="1" applyAlignment="1">
      <alignment horizontal="center" wrapText="1"/>
    </xf>
    <xf numFmtId="0" fontId="0" fillId="0" borderId="13" xfId="0" applyBorder="1"/>
    <xf numFmtId="0" fontId="0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 wrapText="1"/>
    </xf>
    <xf numFmtId="0" fontId="0" fillId="5" borderId="9" xfId="0" applyFont="1" applyFill="1" applyBorder="1"/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4" xfId="0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0" borderId="5" xfId="0" applyBorder="1"/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5" borderId="11" xfId="0" applyFill="1" applyBorder="1"/>
    <xf numFmtId="0" fontId="0" fillId="0" borderId="11" xfId="0" applyBorder="1"/>
    <xf numFmtId="0" fontId="8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0" fontId="8" fillId="0" borderId="13" xfId="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5" borderId="13" xfId="0" applyFont="1" applyFill="1" applyBorder="1" applyAlignment="1">
      <alignment horizontal="center" wrapText="1"/>
    </xf>
    <xf numFmtId="0" fontId="8" fillId="0" borderId="13" xfId="0" applyFont="1" applyBorder="1"/>
    <xf numFmtId="0" fontId="5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 applyAlignment="1">
      <alignment horizontal="center" wrapText="1"/>
    </xf>
    <xf numFmtId="0" fontId="0" fillId="6" borderId="9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" fontId="0" fillId="3" borderId="7" xfId="0" applyNumberForma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1" fontId="0" fillId="3" borderId="7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" fontId="0" fillId="3" borderId="9" xfId="0" applyNumberForma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1" fontId="0" fillId="3" borderId="11" xfId="0" applyNumberForma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" fontId="0" fillId="3" borderId="13" xfId="0" applyNumberForma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/>
    </xf>
    <xf numFmtId="1" fontId="0" fillId="3" borderId="5" xfId="0" applyNumberFormat="1" applyFill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6" borderId="9" xfId="0" applyFill="1" applyBorder="1" applyAlignment="1">
      <alignment horizontal="center" wrapText="1"/>
    </xf>
    <xf numFmtId="0" fontId="0" fillId="6" borderId="11" xfId="0" applyFill="1" applyBorder="1" applyAlignment="1">
      <alignment horizontal="center" wrapText="1"/>
    </xf>
    <xf numFmtId="0" fontId="0" fillId="6" borderId="13" xfId="0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11" fillId="0" borderId="8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12" fillId="0" borderId="16" xfId="0" applyFont="1" applyFill="1" applyBorder="1" applyAlignment="1">
      <alignment horizontal="center" vertical="center" textRotation="88"/>
    </xf>
    <xf numFmtId="0" fontId="11" fillId="0" borderId="14" xfId="0" applyFont="1" applyBorder="1" applyAlignment="1">
      <alignment horizontal="center" vertical="center" textRotation="88"/>
    </xf>
    <xf numFmtId="0" fontId="11" fillId="0" borderId="15" xfId="0" applyFont="1" applyBorder="1" applyAlignment="1">
      <alignment horizontal="center" vertical="center" textRotation="88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43</xdr:row>
      <xdr:rowOff>176894</xdr:rowOff>
    </xdr:from>
    <xdr:to>
      <xdr:col>7</xdr:col>
      <xdr:colOff>190500</xdr:colOff>
      <xdr:row>75</xdr:row>
      <xdr:rowOff>47050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6" y="9565823"/>
          <a:ext cx="9252857" cy="5966156"/>
        </a:xfrm>
        <a:prstGeom prst="rect">
          <a:avLst/>
        </a:prstGeom>
      </xdr:spPr>
    </xdr:pic>
    <xdr:clientData/>
  </xdr:twoCellAnchor>
  <xdr:twoCellAnchor editAs="oneCell">
    <xdr:from>
      <xdr:col>7</xdr:col>
      <xdr:colOff>217715</xdr:colOff>
      <xdr:row>44</xdr:row>
      <xdr:rowOff>0</xdr:rowOff>
    </xdr:from>
    <xdr:to>
      <xdr:col>18</xdr:col>
      <xdr:colOff>592248</xdr:colOff>
      <xdr:row>75</xdr:row>
      <xdr:rowOff>81642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48108" y="9579429"/>
          <a:ext cx="9273604" cy="59871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585108</xdr:colOff>
      <xdr:row>4</xdr:row>
      <xdr:rowOff>0</xdr:rowOff>
    </xdr:from>
    <xdr:to>
      <xdr:col>31</xdr:col>
      <xdr:colOff>152453</xdr:colOff>
      <xdr:row>23</xdr:row>
      <xdr:rowOff>748393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1" y="1510393"/>
          <a:ext cx="13038416" cy="7225393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30</xdr:col>
      <xdr:colOff>472362</xdr:colOff>
      <xdr:row>75</xdr:row>
      <xdr:rowOff>81643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44893" y="9320893"/>
          <a:ext cx="13331112" cy="10368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tabSelected="1" zoomScale="70" zoomScaleNormal="70" zoomScaleSheetLayoutView="70" workbookViewId="0">
      <pane ySplit="2" topLeftCell="A3" activePane="bottomLeft" state="frozen"/>
      <selection pane="bottomLeft" activeCell="U27" sqref="U27"/>
    </sheetView>
  </sheetViews>
  <sheetFormatPr defaultRowHeight="15" x14ac:dyDescent="0.25"/>
  <cols>
    <col min="1" max="1" width="8.140625" style="126" customWidth="1"/>
    <col min="2" max="2" width="11" style="54" customWidth="1"/>
    <col min="3" max="3" width="25.42578125" style="37" customWidth="1"/>
    <col min="4" max="4" width="60.85546875" style="38" customWidth="1"/>
    <col min="5" max="5" width="14" style="37" customWidth="1"/>
    <col min="6" max="6" width="16.28515625" style="38" customWidth="1"/>
    <col min="7" max="8" width="9.140625" style="38"/>
    <col min="9" max="9" width="11.28515625" style="29" customWidth="1"/>
    <col min="10" max="10" width="11.7109375" style="37" customWidth="1"/>
    <col min="11" max="11" width="9.85546875" style="37" customWidth="1"/>
    <col min="12" max="12" width="11.140625" style="56" customWidth="1"/>
    <col min="13" max="14" width="13.140625" style="37" customWidth="1"/>
    <col min="15" max="15" width="5.28515625" style="62" customWidth="1"/>
    <col min="16" max="18" width="16.28515625" style="37" customWidth="1"/>
    <col min="19" max="20" width="9.140625" style="38"/>
    <col min="21" max="21" width="69.5703125" style="38" customWidth="1"/>
    <col min="22" max="16384" width="9.140625" style="38"/>
  </cols>
  <sheetData>
    <row r="1" spans="1:23" s="26" customFormat="1" ht="18.75" x14ac:dyDescent="0.3">
      <c r="A1" s="124"/>
      <c r="B1" s="24" t="s">
        <v>60</v>
      </c>
      <c r="C1" s="25"/>
      <c r="E1" s="25"/>
      <c r="I1" s="27"/>
      <c r="J1" s="25"/>
      <c r="K1" s="25"/>
      <c r="L1" s="63"/>
      <c r="M1" s="25"/>
      <c r="N1" s="25"/>
      <c r="O1" s="57"/>
      <c r="P1" s="25"/>
      <c r="Q1" s="25"/>
      <c r="R1" s="25"/>
    </row>
    <row r="2" spans="1:23" s="30" customFormat="1" ht="45" x14ac:dyDescent="0.25">
      <c r="A2" s="125"/>
      <c r="B2" s="28" t="s">
        <v>61</v>
      </c>
      <c r="C2" s="29" t="s">
        <v>0</v>
      </c>
      <c r="D2" s="30" t="s">
        <v>1</v>
      </c>
      <c r="E2" s="29" t="s">
        <v>50</v>
      </c>
      <c r="F2" s="30" t="s">
        <v>2</v>
      </c>
      <c r="G2" s="30" t="s">
        <v>3</v>
      </c>
      <c r="H2" s="30" t="s">
        <v>194</v>
      </c>
      <c r="I2" s="29" t="s">
        <v>62</v>
      </c>
      <c r="J2" s="29" t="s">
        <v>189</v>
      </c>
      <c r="K2" s="135" t="s">
        <v>190</v>
      </c>
      <c r="L2" s="134" t="s">
        <v>193</v>
      </c>
      <c r="M2" s="135" t="s">
        <v>195</v>
      </c>
      <c r="N2" s="135" t="s">
        <v>197</v>
      </c>
      <c r="O2" s="58"/>
      <c r="P2" s="128" t="s">
        <v>196</v>
      </c>
      <c r="Q2" s="128" t="s">
        <v>198</v>
      </c>
      <c r="R2" s="128" t="s">
        <v>199</v>
      </c>
    </row>
    <row r="3" spans="1:23" x14ac:dyDescent="0.25">
      <c r="A3" s="154" t="s">
        <v>201</v>
      </c>
      <c r="B3" s="31"/>
      <c r="C3" s="32"/>
      <c r="D3" s="33"/>
      <c r="E3" s="32"/>
      <c r="F3" s="34"/>
      <c r="G3" s="34"/>
      <c r="H3" s="34"/>
      <c r="I3" s="35"/>
      <c r="J3" s="36"/>
      <c r="K3" s="133"/>
      <c r="L3" s="134"/>
      <c r="M3" s="135"/>
      <c r="N3" s="135"/>
      <c r="O3" s="58"/>
      <c r="P3" s="127"/>
      <c r="Q3" s="127"/>
      <c r="R3" s="127"/>
    </row>
    <row r="4" spans="1:23" x14ac:dyDescent="0.25">
      <c r="A4" s="155"/>
      <c r="B4" s="39">
        <v>3</v>
      </c>
      <c r="C4" s="40" t="s">
        <v>4</v>
      </c>
      <c r="D4" s="34" t="s">
        <v>5</v>
      </c>
      <c r="E4" s="36" t="s">
        <v>51</v>
      </c>
      <c r="F4" s="34" t="s">
        <v>63</v>
      </c>
      <c r="G4" s="36">
        <v>9</v>
      </c>
      <c r="H4" s="36">
        <v>9</v>
      </c>
      <c r="I4" s="35"/>
      <c r="J4" s="36">
        <v>2</v>
      </c>
      <c r="K4" s="133">
        <v>14</v>
      </c>
      <c r="L4" s="136">
        <v>0</v>
      </c>
      <c r="M4" s="136">
        <f>H4+J4-K4-L4</f>
        <v>-3</v>
      </c>
      <c r="N4" s="133">
        <f>(2*H4)+2-K4-L4</f>
        <v>6</v>
      </c>
      <c r="O4" s="59"/>
      <c r="P4" s="127">
        <f>H4+J4</f>
        <v>11</v>
      </c>
      <c r="Q4" s="128">
        <f>(2*H4)+J4</f>
        <v>20</v>
      </c>
      <c r="R4" s="127">
        <f>(3*H4)+J4</f>
        <v>29</v>
      </c>
      <c r="W4" s="41"/>
    </row>
    <row r="5" spans="1:23" x14ac:dyDescent="0.25">
      <c r="A5" s="155"/>
      <c r="B5" s="39">
        <v>4</v>
      </c>
      <c r="C5" s="40" t="s">
        <v>6</v>
      </c>
      <c r="D5" s="34" t="s">
        <v>7</v>
      </c>
      <c r="E5" s="36" t="s">
        <v>51</v>
      </c>
      <c r="F5" s="34" t="s">
        <v>63</v>
      </c>
      <c r="G5" s="36">
        <v>2</v>
      </c>
      <c r="H5" s="36">
        <v>2</v>
      </c>
      <c r="I5" s="35"/>
      <c r="J5" s="36">
        <v>1</v>
      </c>
      <c r="K5" s="133">
        <v>6</v>
      </c>
      <c r="L5" s="134">
        <v>0</v>
      </c>
      <c r="M5" s="136">
        <f t="shared" ref="M5:M13" si="0">H5+J5-K5-L5</f>
        <v>-3</v>
      </c>
      <c r="N5" s="133">
        <f t="shared" ref="N5:N13" si="1">(2*H5)+2-K5-L5</f>
        <v>0</v>
      </c>
      <c r="O5" s="59"/>
      <c r="P5" s="127">
        <f t="shared" ref="P5:P11" si="2">H5+J5</f>
        <v>3</v>
      </c>
      <c r="Q5" s="128">
        <f t="shared" ref="Q5:Q11" si="3">(2*H5)+J5</f>
        <v>5</v>
      </c>
      <c r="R5" s="127">
        <f t="shared" ref="R5:R11" si="4">(3*H5)+J5</f>
        <v>7</v>
      </c>
    </row>
    <row r="6" spans="1:23" x14ac:dyDescent="0.25">
      <c r="A6" s="155"/>
      <c r="B6" s="42">
        <v>5</v>
      </c>
      <c r="C6" s="40" t="s">
        <v>8</v>
      </c>
      <c r="D6" s="34" t="s">
        <v>9</v>
      </c>
      <c r="E6" s="36" t="s">
        <v>51</v>
      </c>
      <c r="F6" s="34" t="s">
        <v>63</v>
      </c>
      <c r="G6" s="36">
        <v>2</v>
      </c>
      <c r="H6" s="36">
        <v>2</v>
      </c>
      <c r="I6" s="35"/>
      <c r="J6" s="36">
        <v>1</v>
      </c>
      <c r="K6" s="133">
        <v>0</v>
      </c>
      <c r="L6" s="136">
        <v>0</v>
      </c>
      <c r="M6" s="136">
        <f t="shared" si="0"/>
        <v>3</v>
      </c>
      <c r="N6" s="133">
        <f t="shared" si="1"/>
        <v>6</v>
      </c>
      <c r="O6" s="59"/>
      <c r="P6" s="127">
        <f t="shared" si="2"/>
        <v>3</v>
      </c>
      <c r="Q6" s="128">
        <f t="shared" si="3"/>
        <v>5</v>
      </c>
      <c r="R6" s="127">
        <f t="shared" si="4"/>
        <v>7</v>
      </c>
    </row>
    <row r="7" spans="1:23" x14ac:dyDescent="0.25">
      <c r="A7" s="155"/>
      <c r="B7" s="39">
        <v>6</v>
      </c>
      <c r="C7" s="40" t="s">
        <v>10</v>
      </c>
      <c r="D7" s="34" t="s">
        <v>11</v>
      </c>
      <c r="E7" s="36" t="s">
        <v>51</v>
      </c>
      <c r="F7" s="34" t="s">
        <v>64</v>
      </c>
      <c r="G7" s="36">
        <v>20</v>
      </c>
      <c r="H7" s="36">
        <v>20</v>
      </c>
      <c r="I7" s="35"/>
      <c r="J7" s="36">
        <v>2</v>
      </c>
      <c r="K7" s="133">
        <v>0</v>
      </c>
      <c r="L7" s="134">
        <v>46</v>
      </c>
      <c r="M7" s="136">
        <f t="shared" si="0"/>
        <v>-24</v>
      </c>
      <c r="N7" s="133">
        <f t="shared" si="1"/>
        <v>-4</v>
      </c>
      <c r="O7" s="59"/>
      <c r="P7" s="127">
        <f t="shared" si="2"/>
        <v>22</v>
      </c>
      <c r="Q7" s="128">
        <f t="shared" si="3"/>
        <v>42</v>
      </c>
      <c r="R7" s="127">
        <f t="shared" si="4"/>
        <v>62</v>
      </c>
      <c r="W7" s="41"/>
    </row>
    <row r="8" spans="1:23" x14ac:dyDescent="0.25">
      <c r="A8" s="155"/>
      <c r="B8" s="39">
        <v>7</v>
      </c>
      <c r="C8" s="40" t="s">
        <v>12</v>
      </c>
      <c r="D8" s="34" t="s">
        <v>13</v>
      </c>
      <c r="E8" s="36" t="s">
        <v>51</v>
      </c>
      <c r="F8" s="34" t="s">
        <v>65</v>
      </c>
      <c r="G8" s="36">
        <v>9</v>
      </c>
      <c r="H8" s="43">
        <v>11</v>
      </c>
      <c r="I8" s="44"/>
      <c r="J8" s="36">
        <v>3</v>
      </c>
      <c r="K8" s="133">
        <v>0</v>
      </c>
      <c r="L8" s="134">
        <v>25</v>
      </c>
      <c r="M8" s="136">
        <f t="shared" si="0"/>
        <v>-11</v>
      </c>
      <c r="N8" s="133">
        <f t="shared" si="1"/>
        <v>-1</v>
      </c>
      <c r="O8" s="59"/>
      <c r="P8" s="127">
        <f t="shared" si="2"/>
        <v>14</v>
      </c>
      <c r="Q8" s="128">
        <f t="shared" si="3"/>
        <v>25</v>
      </c>
      <c r="R8" s="127">
        <f t="shared" si="4"/>
        <v>36</v>
      </c>
    </row>
    <row r="9" spans="1:23" ht="30" x14ac:dyDescent="0.25">
      <c r="A9" s="155"/>
      <c r="B9" s="39">
        <v>8</v>
      </c>
      <c r="C9" s="40" t="s">
        <v>14</v>
      </c>
      <c r="D9" s="34" t="s">
        <v>13</v>
      </c>
      <c r="E9" s="36" t="s">
        <v>51</v>
      </c>
      <c r="F9" s="34" t="s">
        <v>65</v>
      </c>
      <c r="G9" s="36">
        <v>1</v>
      </c>
      <c r="H9" s="43">
        <v>0</v>
      </c>
      <c r="I9" s="44" t="s">
        <v>84</v>
      </c>
      <c r="J9" s="36">
        <v>0</v>
      </c>
      <c r="K9" s="133">
        <v>0</v>
      </c>
      <c r="L9" s="136">
        <v>0</v>
      </c>
      <c r="M9" s="136">
        <f t="shared" si="0"/>
        <v>0</v>
      </c>
      <c r="N9" s="133">
        <f t="shared" si="1"/>
        <v>2</v>
      </c>
      <c r="O9" s="59"/>
      <c r="P9" s="127">
        <f t="shared" si="2"/>
        <v>0</v>
      </c>
      <c r="Q9" s="128">
        <f t="shared" si="3"/>
        <v>0</v>
      </c>
      <c r="R9" s="127">
        <f t="shared" si="4"/>
        <v>0</v>
      </c>
    </row>
    <row r="10" spans="1:23" ht="30" x14ac:dyDescent="0.25">
      <c r="A10" s="155"/>
      <c r="B10" s="39">
        <v>9</v>
      </c>
      <c r="C10" s="40" t="s">
        <v>15</v>
      </c>
      <c r="D10" s="34" t="s">
        <v>13</v>
      </c>
      <c r="E10" s="36" t="s">
        <v>51</v>
      </c>
      <c r="F10" s="34" t="s">
        <v>65</v>
      </c>
      <c r="G10" s="36">
        <v>1</v>
      </c>
      <c r="H10" s="43">
        <v>0</v>
      </c>
      <c r="I10" s="44" t="s">
        <v>84</v>
      </c>
      <c r="J10" s="36">
        <v>0</v>
      </c>
      <c r="K10" s="133">
        <v>0</v>
      </c>
      <c r="L10" s="134">
        <v>0</v>
      </c>
      <c r="M10" s="136">
        <f t="shared" si="0"/>
        <v>0</v>
      </c>
      <c r="N10" s="133">
        <f t="shared" si="1"/>
        <v>2</v>
      </c>
      <c r="O10" s="59"/>
      <c r="P10" s="127">
        <f t="shared" si="2"/>
        <v>0</v>
      </c>
      <c r="Q10" s="128">
        <f t="shared" si="3"/>
        <v>0</v>
      </c>
      <c r="R10" s="127">
        <f t="shared" si="4"/>
        <v>0</v>
      </c>
    </row>
    <row r="11" spans="1:23" x14ac:dyDescent="0.25">
      <c r="A11" s="155"/>
      <c r="B11" s="39">
        <v>10</v>
      </c>
      <c r="C11" s="40" t="s">
        <v>16</v>
      </c>
      <c r="D11" s="34" t="s">
        <v>17</v>
      </c>
      <c r="E11" s="36" t="s">
        <v>51</v>
      </c>
      <c r="F11" s="34" t="s">
        <v>65</v>
      </c>
      <c r="G11" s="36">
        <v>9</v>
      </c>
      <c r="H11" s="43">
        <v>11</v>
      </c>
      <c r="I11" s="44"/>
      <c r="J11" s="36">
        <v>3</v>
      </c>
      <c r="K11" s="133">
        <v>0</v>
      </c>
      <c r="L11" s="134">
        <v>25</v>
      </c>
      <c r="M11" s="136">
        <f t="shared" si="0"/>
        <v>-11</v>
      </c>
      <c r="N11" s="133">
        <f t="shared" si="1"/>
        <v>-1</v>
      </c>
      <c r="O11" s="59"/>
      <c r="P11" s="127">
        <f t="shared" si="2"/>
        <v>14</v>
      </c>
      <c r="Q11" s="128">
        <f t="shared" si="3"/>
        <v>25</v>
      </c>
      <c r="R11" s="127">
        <f t="shared" si="4"/>
        <v>36</v>
      </c>
    </row>
    <row r="12" spans="1:23" ht="30" x14ac:dyDescent="0.25">
      <c r="A12" s="155"/>
      <c r="B12" s="39">
        <v>11</v>
      </c>
      <c r="C12" s="40" t="s">
        <v>18</v>
      </c>
      <c r="D12" s="34" t="s">
        <v>17</v>
      </c>
      <c r="E12" s="36" t="s">
        <v>51</v>
      </c>
      <c r="F12" s="34" t="s">
        <v>65</v>
      </c>
      <c r="G12" s="36">
        <v>1</v>
      </c>
      <c r="H12" s="43">
        <v>0</v>
      </c>
      <c r="I12" s="44" t="s">
        <v>85</v>
      </c>
      <c r="J12" s="36">
        <v>0</v>
      </c>
      <c r="K12" s="133">
        <v>0</v>
      </c>
      <c r="L12" s="136">
        <v>0</v>
      </c>
      <c r="M12" s="133">
        <f t="shared" si="0"/>
        <v>0</v>
      </c>
      <c r="N12" s="133">
        <f t="shared" si="1"/>
        <v>2</v>
      </c>
      <c r="O12" s="59"/>
      <c r="P12" s="127">
        <f t="shared" ref="P12:P40" si="5">H12+J12</f>
        <v>0</v>
      </c>
      <c r="Q12" s="128">
        <f t="shared" ref="Q12:Q40" si="6">(2*H12)+J12</f>
        <v>0</v>
      </c>
      <c r="R12" s="127">
        <f t="shared" ref="R12:R40" si="7">(3*H12)+J12</f>
        <v>0</v>
      </c>
    </row>
    <row r="13" spans="1:23" s="71" customFormat="1" ht="30" x14ac:dyDescent="0.25">
      <c r="A13" s="156"/>
      <c r="B13" s="64">
        <v>12</v>
      </c>
      <c r="C13" s="65" t="s">
        <v>19</v>
      </c>
      <c r="D13" s="66" t="s">
        <v>17</v>
      </c>
      <c r="E13" s="67" t="s">
        <v>51</v>
      </c>
      <c r="F13" s="66" t="s">
        <v>65</v>
      </c>
      <c r="G13" s="67">
        <v>1</v>
      </c>
      <c r="H13" s="68">
        <v>0</v>
      </c>
      <c r="I13" s="69" t="s">
        <v>85</v>
      </c>
      <c r="J13" s="67">
        <v>0</v>
      </c>
      <c r="K13" s="137">
        <v>0</v>
      </c>
      <c r="L13" s="138">
        <v>0</v>
      </c>
      <c r="M13" s="137">
        <f t="shared" si="0"/>
        <v>0</v>
      </c>
      <c r="N13" s="137">
        <f t="shared" si="1"/>
        <v>2</v>
      </c>
      <c r="O13" s="70"/>
      <c r="P13" s="129">
        <f t="shared" si="5"/>
        <v>0</v>
      </c>
      <c r="Q13" s="150">
        <f t="shared" si="6"/>
        <v>0</v>
      </c>
      <c r="R13" s="129">
        <f t="shared" si="7"/>
        <v>0</v>
      </c>
      <c r="W13" s="72"/>
    </row>
    <row r="14" spans="1:23" s="83" customFormat="1" x14ac:dyDescent="0.25">
      <c r="A14" s="157" t="s">
        <v>202</v>
      </c>
      <c r="B14" s="81">
        <v>13</v>
      </c>
      <c r="C14" s="82" t="s">
        <v>66</v>
      </c>
      <c r="D14" s="83" t="s">
        <v>69</v>
      </c>
      <c r="E14" s="84" t="s">
        <v>51</v>
      </c>
      <c r="G14" s="84">
        <v>1</v>
      </c>
      <c r="H14" s="84">
        <v>1</v>
      </c>
      <c r="I14" s="85" t="s">
        <v>191</v>
      </c>
      <c r="J14" s="84">
        <v>1</v>
      </c>
      <c r="K14" s="139">
        <v>4</v>
      </c>
      <c r="L14" s="140">
        <v>0</v>
      </c>
      <c r="M14" s="141">
        <f t="shared" ref="M14:M40" si="8">H14+J14-K14-L14</f>
        <v>-2</v>
      </c>
      <c r="N14" s="141">
        <f t="shared" ref="N14:N40" si="9">(2*H14)+2-K14-L14</f>
        <v>0</v>
      </c>
      <c r="O14" s="87"/>
      <c r="P14" s="130">
        <f t="shared" si="5"/>
        <v>2</v>
      </c>
      <c r="Q14" s="151">
        <f t="shared" si="6"/>
        <v>3</v>
      </c>
      <c r="R14" s="130">
        <f t="shared" si="7"/>
        <v>4</v>
      </c>
    </row>
    <row r="15" spans="1:23" s="33" customFormat="1" x14ac:dyDescent="0.25">
      <c r="A15" s="158"/>
      <c r="B15" s="45">
        <v>14</v>
      </c>
      <c r="C15" s="46" t="s">
        <v>67</v>
      </c>
      <c r="D15" s="33" t="s">
        <v>70</v>
      </c>
      <c r="E15" s="32" t="s">
        <v>51</v>
      </c>
      <c r="G15" s="32">
        <v>8</v>
      </c>
      <c r="H15" s="32">
        <v>8</v>
      </c>
      <c r="I15" s="47" t="s">
        <v>191</v>
      </c>
      <c r="J15" s="32">
        <v>2</v>
      </c>
      <c r="K15" s="142">
        <v>12</v>
      </c>
      <c r="L15" s="134">
        <v>0</v>
      </c>
      <c r="M15" s="133">
        <f t="shared" si="8"/>
        <v>-2</v>
      </c>
      <c r="N15" s="133">
        <f t="shared" si="9"/>
        <v>6</v>
      </c>
      <c r="O15" s="60"/>
      <c r="P15" s="127">
        <f t="shared" si="5"/>
        <v>10</v>
      </c>
      <c r="Q15" s="128">
        <f t="shared" si="6"/>
        <v>18</v>
      </c>
      <c r="R15" s="127">
        <f t="shared" si="7"/>
        <v>26</v>
      </c>
    </row>
    <row r="16" spans="1:23" s="33" customFormat="1" x14ac:dyDescent="0.25">
      <c r="A16" s="158"/>
      <c r="B16" s="45">
        <v>15</v>
      </c>
      <c r="C16" s="46" t="s">
        <v>68</v>
      </c>
      <c r="D16" s="33" t="s">
        <v>71</v>
      </c>
      <c r="E16" s="32" t="s">
        <v>51</v>
      </c>
      <c r="G16" s="32">
        <v>1</v>
      </c>
      <c r="H16" s="32">
        <v>1</v>
      </c>
      <c r="I16" s="47" t="s">
        <v>191</v>
      </c>
      <c r="J16" s="32">
        <v>1</v>
      </c>
      <c r="K16" s="142">
        <v>4</v>
      </c>
      <c r="L16" s="134">
        <v>0</v>
      </c>
      <c r="M16" s="133">
        <f t="shared" si="8"/>
        <v>-2</v>
      </c>
      <c r="N16" s="133">
        <f t="shared" si="9"/>
        <v>0</v>
      </c>
      <c r="O16" s="60"/>
      <c r="P16" s="127">
        <f t="shared" si="5"/>
        <v>2</v>
      </c>
      <c r="Q16" s="128">
        <f t="shared" si="6"/>
        <v>3</v>
      </c>
      <c r="R16" s="127">
        <f t="shared" si="7"/>
        <v>4</v>
      </c>
    </row>
    <row r="17" spans="1:23" s="33" customFormat="1" x14ac:dyDescent="0.25">
      <c r="A17" s="158"/>
      <c r="B17" s="45">
        <v>16</v>
      </c>
      <c r="C17" s="46" t="s">
        <v>80</v>
      </c>
      <c r="D17" s="33" t="s">
        <v>72</v>
      </c>
      <c r="E17" s="32" t="s">
        <v>51</v>
      </c>
      <c r="G17" s="32">
        <v>2</v>
      </c>
      <c r="H17" s="32">
        <v>2</v>
      </c>
      <c r="I17" s="47" t="s">
        <v>192</v>
      </c>
      <c r="J17" s="32">
        <v>1</v>
      </c>
      <c r="K17" s="142">
        <v>7</v>
      </c>
      <c r="L17" s="134">
        <v>0</v>
      </c>
      <c r="M17" s="133">
        <f t="shared" si="8"/>
        <v>-4</v>
      </c>
      <c r="N17" s="133">
        <f t="shared" si="9"/>
        <v>-1</v>
      </c>
      <c r="O17" s="60"/>
      <c r="P17" s="127">
        <f t="shared" si="5"/>
        <v>3</v>
      </c>
      <c r="Q17" s="128">
        <f t="shared" si="6"/>
        <v>5</v>
      </c>
      <c r="R17" s="127">
        <f t="shared" si="7"/>
        <v>7</v>
      </c>
    </row>
    <row r="18" spans="1:23" s="33" customFormat="1" x14ac:dyDescent="0.25">
      <c r="A18" s="158"/>
      <c r="B18" s="45">
        <v>17</v>
      </c>
      <c r="C18" s="46" t="s">
        <v>81</v>
      </c>
      <c r="D18" s="33" t="s">
        <v>73</v>
      </c>
      <c r="E18" s="32" t="s">
        <v>51</v>
      </c>
      <c r="G18" s="32">
        <v>2</v>
      </c>
      <c r="H18" s="32">
        <v>2</v>
      </c>
      <c r="I18" s="47" t="s">
        <v>192</v>
      </c>
      <c r="J18" s="32">
        <v>1</v>
      </c>
      <c r="K18" s="142">
        <v>7</v>
      </c>
      <c r="L18" s="134">
        <v>0</v>
      </c>
      <c r="M18" s="133">
        <f t="shared" si="8"/>
        <v>-4</v>
      </c>
      <c r="N18" s="133">
        <f t="shared" si="9"/>
        <v>-1</v>
      </c>
      <c r="O18" s="60"/>
      <c r="P18" s="127">
        <f t="shared" si="5"/>
        <v>3</v>
      </c>
      <c r="Q18" s="128">
        <f t="shared" si="6"/>
        <v>5</v>
      </c>
      <c r="R18" s="127">
        <f t="shared" si="7"/>
        <v>7</v>
      </c>
    </row>
    <row r="19" spans="1:23" s="33" customFormat="1" x14ac:dyDescent="0.25">
      <c r="A19" s="158"/>
      <c r="B19" s="45">
        <v>18</v>
      </c>
      <c r="C19" s="46" t="s">
        <v>82</v>
      </c>
      <c r="D19" s="33" t="s">
        <v>74</v>
      </c>
      <c r="E19" s="32" t="s">
        <v>51</v>
      </c>
      <c r="G19" s="32">
        <v>14</v>
      </c>
      <c r="H19" s="32">
        <v>14</v>
      </c>
      <c r="I19" s="47" t="s">
        <v>192</v>
      </c>
      <c r="J19" s="32">
        <v>2</v>
      </c>
      <c r="K19" s="142">
        <v>17</v>
      </c>
      <c r="L19" s="134">
        <v>0</v>
      </c>
      <c r="M19" s="133">
        <f t="shared" si="8"/>
        <v>-1</v>
      </c>
      <c r="N19" s="133">
        <f t="shared" si="9"/>
        <v>13</v>
      </c>
      <c r="O19" s="60"/>
      <c r="P19" s="127">
        <f t="shared" si="5"/>
        <v>16</v>
      </c>
      <c r="Q19" s="128">
        <f t="shared" si="6"/>
        <v>30</v>
      </c>
      <c r="R19" s="127">
        <f t="shared" si="7"/>
        <v>44</v>
      </c>
    </row>
    <row r="20" spans="1:23" s="33" customFormat="1" x14ac:dyDescent="0.25">
      <c r="A20" s="158"/>
      <c r="B20" s="45">
        <v>19</v>
      </c>
      <c r="C20" s="46" t="s">
        <v>83</v>
      </c>
      <c r="D20" s="33" t="s">
        <v>75</v>
      </c>
      <c r="E20" s="32" t="s">
        <v>51</v>
      </c>
      <c r="G20" s="32">
        <v>24</v>
      </c>
      <c r="H20" s="32">
        <v>24</v>
      </c>
      <c r="I20" s="47" t="s">
        <v>192</v>
      </c>
      <c r="J20" s="32">
        <v>2</v>
      </c>
      <c r="K20" s="142">
        <v>26</v>
      </c>
      <c r="L20" s="134">
        <v>0</v>
      </c>
      <c r="M20" s="133">
        <f t="shared" si="8"/>
        <v>0</v>
      </c>
      <c r="N20" s="133">
        <f t="shared" si="9"/>
        <v>24</v>
      </c>
      <c r="O20" s="60"/>
      <c r="P20" s="127">
        <f t="shared" si="5"/>
        <v>26</v>
      </c>
      <c r="Q20" s="128">
        <f t="shared" si="6"/>
        <v>50</v>
      </c>
      <c r="R20" s="127">
        <f t="shared" si="7"/>
        <v>74</v>
      </c>
    </row>
    <row r="21" spans="1:23" x14ac:dyDescent="0.25">
      <c r="A21" s="158"/>
      <c r="B21" s="39">
        <v>20</v>
      </c>
      <c r="C21" s="40" t="s">
        <v>20</v>
      </c>
      <c r="D21" s="34" t="s">
        <v>21</v>
      </c>
      <c r="E21" s="36"/>
      <c r="F21" s="34"/>
      <c r="G21" s="36">
        <v>2</v>
      </c>
      <c r="H21" s="36">
        <v>2</v>
      </c>
      <c r="I21" s="35"/>
      <c r="J21" s="36">
        <v>1</v>
      </c>
      <c r="K21" s="133">
        <v>3</v>
      </c>
      <c r="L21" s="134">
        <v>0</v>
      </c>
      <c r="M21" s="133">
        <f t="shared" si="8"/>
        <v>0</v>
      </c>
      <c r="N21" s="133">
        <f t="shared" si="9"/>
        <v>3</v>
      </c>
      <c r="O21" s="58"/>
      <c r="P21" s="127">
        <f t="shared" si="5"/>
        <v>3</v>
      </c>
      <c r="Q21" s="128">
        <f t="shared" si="6"/>
        <v>5</v>
      </c>
      <c r="R21" s="127">
        <f t="shared" si="7"/>
        <v>7</v>
      </c>
      <c r="S21" s="37"/>
    </row>
    <row r="22" spans="1:23" s="95" customFormat="1" x14ac:dyDescent="0.25">
      <c r="A22" s="159"/>
      <c r="B22" s="88">
        <v>21</v>
      </c>
      <c r="C22" s="89" t="s">
        <v>22</v>
      </c>
      <c r="D22" s="90" t="s">
        <v>23</v>
      </c>
      <c r="E22" s="91"/>
      <c r="F22" s="90"/>
      <c r="G22" s="91">
        <v>18</v>
      </c>
      <c r="H22" s="91">
        <v>18</v>
      </c>
      <c r="I22" s="92"/>
      <c r="J22" s="91">
        <v>2</v>
      </c>
      <c r="K22" s="143">
        <v>23</v>
      </c>
      <c r="L22" s="144">
        <v>0</v>
      </c>
      <c r="M22" s="143">
        <f t="shared" si="8"/>
        <v>-3</v>
      </c>
      <c r="N22" s="143">
        <f t="shared" si="9"/>
        <v>15</v>
      </c>
      <c r="O22" s="94"/>
      <c r="P22" s="131">
        <f t="shared" si="5"/>
        <v>20</v>
      </c>
      <c r="Q22" s="152">
        <f t="shared" si="6"/>
        <v>38</v>
      </c>
      <c r="R22" s="131">
        <f t="shared" si="7"/>
        <v>56</v>
      </c>
      <c r="S22" s="93"/>
    </row>
    <row r="23" spans="1:23" s="79" customFormat="1" ht="15.75" customHeight="1" x14ac:dyDescent="0.25">
      <c r="A23" s="160" t="s">
        <v>203</v>
      </c>
      <c r="B23" s="73">
        <v>22</v>
      </c>
      <c r="C23" s="74" t="s">
        <v>24</v>
      </c>
      <c r="D23" s="75" t="s">
        <v>25</v>
      </c>
      <c r="E23" s="74" t="s">
        <v>52</v>
      </c>
      <c r="F23" s="74" t="s">
        <v>76</v>
      </c>
      <c r="G23" s="74">
        <v>20</v>
      </c>
      <c r="H23" s="74">
        <v>20</v>
      </c>
      <c r="I23" s="76"/>
      <c r="J23" s="74"/>
      <c r="K23" s="145" t="s">
        <v>200</v>
      </c>
      <c r="L23" s="146">
        <v>0</v>
      </c>
      <c r="M23" s="147"/>
      <c r="N23" s="147"/>
      <c r="O23" s="77"/>
      <c r="P23" s="132">
        <f t="shared" si="5"/>
        <v>20</v>
      </c>
      <c r="Q23" s="153">
        <f t="shared" si="6"/>
        <v>40</v>
      </c>
      <c r="R23" s="132">
        <f t="shared" si="7"/>
        <v>60</v>
      </c>
      <c r="S23" s="78"/>
      <c r="W23" s="80"/>
    </row>
    <row r="24" spans="1:23" s="52" customFormat="1" ht="15.75" customHeight="1" x14ac:dyDescent="0.25">
      <c r="A24" s="161"/>
      <c r="B24" s="31">
        <v>23</v>
      </c>
      <c r="C24" s="48" t="s">
        <v>26</v>
      </c>
      <c r="D24" s="49" t="s">
        <v>27</v>
      </c>
      <c r="E24" s="48" t="s">
        <v>52</v>
      </c>
      <c r="F24" s="49"/>
      <c r="G24" s="48">
        <v>20</v>
      </c>
      <c r="H24" s="48">
        <v>20</v>
      </c>
      <c r="I24" s="50"/>
      <c r="J24" s="48"/>
      <c r="K24" s="148" t="s">
        <v>200</v>
      </c>
      <c r="L24" s="134">
        <v>0</v>
      </c>
      <c r="M24" s="133"/>
      <c r="N24" s="133"/>
      <c r="O24" s="61"/>
      <c r="P24" s="127">
        <f t="shared" si="5"/>
        <v>20</v>
      </c>
      <c r="Q24" s="128">
        <f t="shared" si="6"/>
        <v>40</v>
      </c>
      <c r="R24" s="127">
        <f t="shared" si="7"/>
        <v>60</v>
      </c>
      <c r="S24" s="51"/>
    </row>
    <row r="25" spans="1:23" s="52" customFormat="1" ht="15.75" customHeight="1" x14ac:dyDescent="0.25">
      <c r="A25" s="161"/>
      <c r="B25" s="31">
        <v>24</v>
      </c>
      <c r="C25" s="48" t="s">
        <v>28</v>
      </c>
      <c r="D25" s="49" t="s">
        <v>29</v>
      </c>
      <c r="E25" s="48" t="s">
        <v>52</v>
      </c>
      <c r="F25" s="49"/>
      <c r="G25" s="48">
        <v>20</v>
      </c>
      <c r="H25" s="48">
        <v>20</v>
      </c>
      <c r="I25" s="50"/>
      <c r="J25" s="48"/>
      <c r="K25" s="148" t="s">
        <v>200</v>
      </c>
      <c r="L25" s="134">
        <v>0</v>
      </c>
      <c r="M25" s="133"/>
      <c r="N25" s="133"/>
      <c r="O25" s="61"/>
      <c r="P25" s="127">
        <f t="shared" si="5"/>
        <v>20</v>
      </c>
      <c r="Q25" s="128">
        <f t="shared" si="6"/>
        <v>40</v>
      </c>
      <c r="R25" s="127">
        <f t="shared" si="7"/>
        <v>60</v>
      </c>
      <c r="S25" s="51"/>
    </row>
    <row r="26" spans="1:23" s="52" customFormat="1" ht="15.75" customHeight="1" x14ac:dyDescent="0.25">
      <c r="A26" s="161"/>
      <c r="B26" s="31">
        <v>25</v>
      </c>
      <c r="C26" s="48" t="s">
        <v>30</v>
      </c>
      <c r="D26" s="49" t="s">
        <v>30</v>
      </c>
      <c r="E26" s="48" t="s">
        <v>52</v>
      </c>
      <c r="F26" s="49"/>
      <c r="G26" s="48">
        <v>2</v>
      </c>
      <c r="H26" s="48">
        <v>2</v>
      </c>
      <c r="I26" s="50"/>
      <c r="J26" s="48"/>
      <c r="K26" s="148" t="s">
        <v>200</v>
      </c>
      <c r="L26" s="134">
        <v>0</v>
      </c>
      <c r="M26" s="133"/>
      <c r="N26" s="133"/>
      <c r="O26" s="61"/>
      <c r="P26" s="127">
        <f t="shared" si="5"/>
        <v>2</v>
      </c>
      <c r="Q26" s="128">
        <f t="shared" si="6"/>
        <v>4</v>
      </c>
      <c r="R26" s="127">
        <f t="shared" si="7"/>
        <v>6</v>
      </c>
      <c r="S26" s="51"/>
    </row>
    <row r="27" spans="1:23" s="102" customFormat="1" ht="15.75" customHeight="1" x14ac:dyDescent="0.25">
      <c r="A27" s="162"/>
      <c r="B27" s="96">
        <v>26</v>
      </c>
      <c r="C27" s="97" t="s">
        <v>31</v>
      </c>
      <c r="D27" s="98" t="s">
        <v>31</v>
      </c>
      <c r="E27" s="97" t="s">
        <v>52</v>
      </c>
      <c r="F27" s="97" t="s">
        <v>76</v>
      </c>
      <c r="G27" s="97">
        <v>1</v>
      </c>
      <c r="H27" s="97">
        <v>1</v>
      </c>
      <c r="I27" s="99"/>
      <c r="J27" s="97"/>
      <c r="K27" s="149" t="s">
        <v>200</v>
      </c>
      <c r="L27" s="138">
        <v>0</v>
      </c>
      <c r="M27" s="137"/>
      <c r="N27" s="137"/>
      <c r="O27" s="100"/>
      <c r="P27" s="129">
        <f t="shared" si="5"/>
        <v>1</v>
      </c>
      <c r="Q27" s="150">
        <f t="shared" si="6"/>
        <v>2</v>
      </c>
      <c r="R27" s="129">
        <f t="shared" si="7"/>
        <v>3</v>
      </c>
      <c r="S27" s="101"/>
      <c r="W27" s="72"/>
    </row>
    <row r="28" spans="1:23" s="116" customFormat="1" x14ac:dyDescent="0.25">
      <c r="A28" s="163" t="s">
        <v>204</v>
      </c>
      <c r="B28" s="110">
        <v>27</v>
      </c>
      <c r="C28" s="111" t="s">
        <v>32</v>
      </c>
      <c r="D28" s="112" t="s">
        <v>56</v>
      </c>
      <c r="E28" s="113" t="s">
        <v>51</v>
      </c>
      <c r="F28" s="112"/>
      <c r="G28" s="113">
        <v>4</v>
      </c>
      <c r="H28" s="113">
        <v>4</v>
      </c>
      <c r="I28" s="114"/>
      <c r="J28" s="113">
        <v>1</v>
      </c>
      <c r="K28" s="141">
        <v>10</v>
      </c>
      <c r="L28" s="140">
        <v>0</v>
      </c>
      <c r="M28" s="141">
        <f t="shared" si="8"/>
        <v>-5</v>
      </c>
      <c r="N28" s="141">
        <f t="shared" si="9"/>
        <v>0</v>
      </c>
      <c r="O28" s="115"/>
      <c r="P28" s="130">
        <f t="shared" si="5"/>
        <v>5</v>
      </c>
      <c r="Q28" s="151">
        <f t="shared" si="6"/>
        <v>9</v>
      </c>
      <c r="R28" s="130">
        <f t="shared" si="7"/>
        <v>13</v>
      </c>
      <c r="S28" s="86"/>
    </row>
    <row r="29" spans="1:23" x14ac:dyDescent="0.25">
      <c r="A29" s="155"/>
      <c r="B29" s="42">
        <v>28</v>
      </c>
      <c r="C29" s="40" t="s">
        <v>33</v>
      </c>
      <c r="D29" s="34" t="s">
        <v>53</v>
      </c>
      <c r="E29" s="36" t="s">
        <v>51</v>
      </c>
      <c r="F29" s="34"/>
      <c r="G29" s="36">
        <v>20</v>
      </c>
      <c r="H29" s="36">
        <v>20</v>
      </c>
      <c r="I29" s="35"/>
      <c r="J29" s="36">
        <v>10</v>
      </c>
      <c r="K29" s="133">
        <v>119</v>
      </c>
      <c r="L29" s="134">
        <v>0</v>
      </c>
      <c r="M29" s="133">
        <f t="shared" si="8"/>
        <v>-89</v>
      </c>
      <c r="N29" s="133">
        <f t="shared" si="9"/>
        <v>-77</v>
      </c>
      <c r="O29" s="58"/>
      <c r="P29" s="127">
        <f t="shared" si="5"/>
        <v>30</v>
      </c>
      <c r="Q29" s="128">
        <f t="shared" si="6"/>
        <v>50</v>
      </c>
      <c r="R29" s="127">
        <f t="shared" si="7"/>
        <v>70</v>
      </c>
      <c r="S29" s="37"/>
    </row>
    <row r="30" spans="1:23" x14ac:dyDescent="0.25">
      <c r="A30" s="155"/>
      <c r="B30" s="42">
        <v>29</v>
      </c>
      <c r="C30" s="40" t="s">
        <v>34</v>
      </c>
      <c r="D30" s="34" t="s">
        <v>54</v>
      </c>
      <c r="E30" s="36" t="s">
        <v>51</v>
      </c>
      <c r="F30" s="34"/>
      <c r="G30" s="36">
        <v>11</v>
      </c>
      <c r="H30" s="36">
        <v>11</v>
      </c>
      <c r="I30" s="35"/>
      <c r="J30" s="36">
        <v>10</v>
      </c>
      <c r="K30" s="133">
        <v>44</v>
      </c>
      <c r="L30" s="134">
        <v>0</v>
      </c>
      <c r="M30" s="133">
        <f t="shared" si="8"/>
        <v>-23</v>
      </c>
      <c r="N30" s="133">
        <f t="shared" si="9"/>
        <v>-20</v>
      </c>
      <c r="O30" s="59"/>
      <c r="P30" s="127">
        <f t="shared" si="5"/>
        <v>21</v>
      </c>
      <c r="Q30" s="128">
        <f t="shared" si="6"/>
        <v>32</v>
      </c>
      <c r="R30" s="127">
        <f t="shared" si="7"/>
        <v>43</v>
      </c>
      <c r="S30" s="37"/>
    </row>
    <row r="31" spans="1:23" x14ac:dyDescent="0.25">
      <c r="A31" s="155"/>
      <c r="B31" s="42">
        <v>30</v>
      </c>
      <c r="C31" s="40" t="s">
        <v>35</v>
      </c>
      <c r="D31" s="34" t="s">
        <v>55</v>
      </c>
      <c r="E31" s="36" t="s">
        <v>51</v>
      </c>
      <c r="F31" s="34"/>
      <c r="G31" s="36">
        <v>22</v>
      </c>
      <c r="H31" s="36">
        <v>22</v>
      </c>
      <c r="I31" s="35"/>
      <c r="J31" s="36">
        <v>10</v>
      </c>
      <c r="K31" s="133">
        <v>103</v>
      </c>
      <c r="L31" s="134">
        <v>0</v>
      </c>
      <c r="M31" s="133">
        <f t="shared" si="8"/>
        <v>-71</v>
      </c>
      <c r="N31" s="133">
        <f t="shared" si="9"/>
        <v>-57</v>
      </c>
      <c r="O31" s="58"/>
      <c r="P31" s="127">
        <f t="shared" si="5"/>
        <v>32</v>
      </c>
      <c r="Q31" s="128">
        <f t="shared" si="6"/>
        <v>54</v>
      </c>
      <c r="R31" s="127">
        <f t="shared" si="7"/>
        <v>76</v>
      </c>
      <c r="S31" s="37"/>
    </row>
    <row r="32" spans="1:23" x14ac:dyDescent="0.25">
      <c r="A32" s="155"/>
      <c r="B32" s="42">
        <v>31</v>
      </c>
      <c r="C32" s="40" t="s">
        <v>36</v>
      </c>
      <c r="D32" s="34" t="s">
        <v>37</v>
      </c>
      <c r="E32" s="48" t="s">
        <v>52</v>
      </c>
      <c r="F32" s="34"/>
      <c r="G32" s="36">
        <v>5</v>
      </c>
      <c r="H32" s="36">
        <v>5</v>
      </c>
      <c r="I32" s="35"/>
      <c r="J32" s="36">
        <v>3</v>
      </c>
      <c r="K32" s="133">
        <v>20</v>
      </c>
      <c r="L32" s="134">
        <v>0</v>
      </c>
      <c r="M32" s="133">
        <f t="shared" si="8"/>
        <v>-12</v>
      </c>
      <c r="N32" s="133">
        <f t="shared" si="9"/>
        <v>-8</v>
      </c>
      <c r="O32" s="58"/>
      <c r="P32" s="127">
        <f t="shared" si="5"/>
        <v>8</v>
      </c>
      <c r="Q32" s="128">
        <f t="shared" si="6"/>
        <v>13</v>
      </c>
      <c r="R32" s="127">
        <f t="shared" si="7"/>
        <v>18</v>
      </c>
      <c r="S32" s="37"/>
    </row>
    <row r="33" spans="1:18" x14ac:dyDescent="0.25">
      <c r="A33" s="155"/>
      <c r="B33" s="39">
        <v>32</v>
      </c>
      <c r="C33" s="40" t="s">
        <v>38</v>
      </c>
      <c r="D33" s="34" t="s">
        <v>39</v>
      </c>
      <c r="E33" s="48" t="s">
        <v>52</v>
      </c>
      <c r="F33" s="34"/>
      <c r="G33" s="36">
        <v>2</v>
      </c>
      <c r="H33" s="36">
        <v>2</v>
      </c>
      <c r="I33" s="35"/>
      <c r="J33" s="36">
        <v>2</v>
      </c>
      <c r="K33" s="133">
        <v>8</v>
      </c>
      <c r="L33" s="134">
        <v>0</v>
      </c>
      <c r="M33" s="133">
        <f t="shared" si="8"/>
        <v>-4</v>
      </c>
      <c r="N33" s="133">
        <f t="shared" si="9"/>
        <v>-2</v>
      </c>
      <c r="O33" s="59"/>
      <c r="P33" s="127">
        <f t="shared" si="5"/>
        <v>4</v>
      </c>
      <c r="Q33" s="128">
        <f t="shared" si="6"/>
        <v>6</v>
      </c>
      <c r="R33" s="127">
        <f t="shared" si="7"/>
        <v>8</v>
      </c>
    </row>
    <row r="34" spans="1:18" x14ac:dyDescent="0.25">
      <c r="A34" s="155"/>
      <c r="B34" s="39">
        <v>33</v>
      </c>
      <c r="C34" s="40" t="s">
        <v>40</v>
      </c>
      <c r="D34" s="34" t="s">
        <v>41</v>
      </c>
      <c r="E34" s="48" t="s">
        <v>52</v>
      </c>
      <c r="F34" s="34"/>
      <c r="G34" s="36">
        <v>2</v>
      </c>
      <c r="H34" s="36">
        <v>2</v>
      </c>
      <c r="I34" s="35"/>
      <c r="J34" s="36">
        <v>2</v>
      </c>
      <c r="K34" s="133">
        <v>8</v>
      </c>
      <c r="L34" s="134">
        <v>0</v>
      </c>
      <c r="M34" s="133">
        <f t="shared" si="8"/>
        <v>-4</v>
      </c>
      <c r="N34" s="133">
        <f t="shared" si="9"/>
        <v>-2</v>
      </c>
      <c r="O34" s="59"/>
      <c r="P34" s="127">
        <f t="shared" si="5"/>
        <v>4</v>
      </c>
      <c r="Q34" s="128">
        <f t="shared" si="6"/>
        <v>6</v>
      </c>
      <c r="R34" s="127">
        <f t="shared" si="7"/>
        <v>8</v>
      </c>
    </row>
    <row r="35" spans="1:18" x14ac:dyDescent="0.25">
      <c r="A35" s="155"/>
      <c r="B35" s="39">
        <v>34</v>
      </c>
      <c r="C35" s="40" t="s">
        <v>42</v>
      </c>
      <c r="D35" s="34" t="s">
        <v>43</v>
      </c>
      <c r="E35" s="48" t="s">
        <v>52</v>
      </c>
      <c r="F35" s="34"/>
      <c r="G35" s="36">
        <v>3</v>
      </c>
      <c r="H35" s="36">
        <v>3</v>
      </c>
      <c r="I35" s="35"/>
      <c r="J35" s="36">
        <v>2</v>
      </c>
      <c r="K35" s="133"/>
      <c r="L35" s="134">
        <v>0</v>
      </c>
      <c r="M35" s="133">
        <f t="shared" si="8"/>
        <v>5</v>
      </c>
      <c r="N35" s="133">
        <f t="shared" si="9"/>
        <v>8</v>
      </c>
      <c r="O35" s="58"/>
      <c r="P35" s="127">
        <f t="shared" si="5"/>
        <v>5</v>
      </c>
      <c r="Q35" s="128">
        <f t="shared" si="6"/>
        <v>8</v>
      </c>
      <c r="R35" s="127">
        <f t="shared" si="7"/>
        <v>11</v>
      </c>
    </row>
    <row r="36" spans="1:18" x14ac:dyDescent="0.25">
      <c r="A36" s="155"/>
      <c r="B36" s="39">
        <v>35</v>
      </c>
      <c r="C36" s="40" t="s">
        <v>44</v>
      </c>
      <c r="D36" s="34" t="s">
        <v>57</v>
      </c>
      <c r="E36" s="36"/>
      <c r="F36" s="34"/>
      <c r="G36" s="36">
        <v>40</v>
      </c>
      <c r="H36" s="36">
        <v>40</v>
      </c>
      <c r="I36" s="35"/>
      <c r="J36" s="36">
        <v>10</v>
      </c>
      <c r="K36" s="133">
        <v>122</v>
      </c>
      <c r="L36" s="134">
        <v>0</v>
      </c>
      <c r="M36" s="133">
        <f t="shared" si="8"/>
        <v>-72</v>
      </c>
      <c r="N36" s="133">
        <f t="shared" si="9"/>
        <v>-40</v>
      </c>
      <c r="O36" s="58"/>
      <c r="P36" s="127">
        <f t="shared" si="5"/>
        <v>50</v>
      </c>
      <c r="Q36" s="128">
        <f t="shared" si="6"/>
        <v>90</v>
      </c>
      <c r="R36" s="127">
        <f t="shared" si="7"/>
        <v>130</v>
      </c>
    </row>
    <row r="37" spans="1:18" x14ac:dyDescent="0.25">
      <c r="A37" s="155"/>
      <c r="B37" s="39">
        <v>36</v>
      </c>
      <c r="C37" s="53"/>
      <c r="D37" s="34" t="s">
        <v>58</v>
      </c>
      <c r="E37" s="48" t="s">
        <v>52</v>
      </c>
      <c r="F37" s="36"/>
      <c r="G37" s="36">
        <v>100</v>
      </c>
      <c r="H37" s="36">
        <v>100</v>
      </c>
      <c r="I37" s="35"/>
      <c r="J37" s="36">
        <v>20</v>
      </c>
      <c r="K37" s="133"/>
      <c r="L37" s="134">
        <v>0</v>
      </c>
      <c r="M37" s="133">
        <f t="shared" si="8"/>
        <v>120</v>
      </c>
      <c r="N37" s="133">
        <f t="shared" si="9"/>
        <v>202</v>
      </c>
      <c r="O37" s="58"/>
      <c r="P37" s="127">
        <f t="shared" si="5"/>
        <v>120</v>
      </c>
      <c r="Q37" s="128">
        <f t="shared" si="6"/>
        <v>220</v>
      </c>
      <c r="R37" s="127">
        <f t="shared" si="7"/>
        <v>320</v>
      </c>
    </row>
    <row r="38" spans="1:18" s="123" customFormat="1" x14ac:dyDescent="0.25">
      <c r="A38" s="156"/>
      <c r="B38" s="117">
        <v>37</v>
      </c>
      <c r="C38" s="118" t="s">
        <v>45</v>
      </c>
      <c r="D38" s="119" t="s">
        <v>59</v>
      </c>
      <c r="E38" s="120" t="s">
        <v>51</v>
      </c>
      <c r="F38" s="120"/>
      <c r="G38" s="120">
        <v>84</v>
      </c>
      <c r="H38" s="120">
        <v>84</v>
      </c>
      <c r="I38" s="121"/>
      <c r="J38" s="91">
        <v>20</v>
      </c>
      <c r="K38" s="143">
        <v>122</v>
      </c>
      <c r="L38" s="144">
        <v>0</v>
      </c>
      <c r="M38" s="143">
        <f t="shared" si="8"/>
        <v>-18</v>
      </c>
      <c r="N38" s="143">
        <f t="shared" si="9"/>
        <v>48</v>
      </c>
      <c r="O38" s="122"/>
      <c r="P38" s="131">
        <f t="shared" si="5"/>
        <v>104</v>
      </c>
      <c r="Q38" s="152">
        <f t="shared" si="6"/>
        <v>188</v>
      </c>
      <c r="R38" s="131">
        <f t="shared" si="7"/>
        <v>272</v>
      </c>
    </row>
    <row r="39" spans="1:18" s="109" customFormat="1" x14ac:dyDescent="0.25">
      <c r="A39" s="163" t="s">
        <v>205</v>
      </c>
      <c r="B39" s="103">
        <v>38</v>
      </c>
      <c r="C39" s="104" t="s">
        <v>46</v>
      </c>
      <c r="D39" s="105" t="s">
        <v>47</v>
      </c>
      <c r="E39" s="74" t="s">
        <v>52</v>
      </c>
      <c r="F39" s="106"/>
      <c r="G39" s="106">
        <v>1</v>
      </c>
      <c r="H39" s="106">
        <v>1</v>
      </c>
      <c r="I39" s="107"/>
      <c r="J39" s="106">
        <v>0</v>
      </c>
      <c r="K39" s="147"/>
      <c r="L39" s="146">
        <v>0</v>
      </c>
      <c r="M39" s="147">
        <f t="shared" si="8"/>
        <v>1</v>
      </c>
      <c r="N39" s="147">
        <f t="shared" si="9"/>
        <v>4</v>
      </c>
      <c r="O39" s="108"/>
      <c r="P39" s="132">
        <f t="shared" si="5"/>
        <v>1</v>
      </c>
      <c r="Q39" s="153">
        <f t="shared" si="6"/>
        <v>2</v>
      </c>
      <c r="R39" s="132">
        <f t="shared" si="7"/>
        <v>3</v>
      </c>
    </row>
    <row r="40" spans="1:18" x14ac:dyDescent="0.25">
      <c r="A40" s="155"/>
      <c r="B40" s="39">
        <v>39</v>
      </c>
      <c r="C40" s="40" t="s">
        <v>48</v>
      </c>
      <c r="D40" s="34" t="s">
        <v>49</v>
      </c>
      <c r="E40" s="48" t="s">
        <v>52</v>
      </c>
      <c r="F40" s="36"/>
      <c r="G40" s="36">
        <v>1</v>
      </c>
      <c r="H40" s="36">
        <v>1</v>
      </c>
      <c r="I40" s="35"/>
      <c r="J40" s="36">
        <v>0</v>
      </c>
      <c r="K40" s="133"/>
      <c r="L40" s="134">
        <v>0</v>
      </c>
      <c r="M40" s="133">
        <f t="shared" si="8"/>
        <v>1</v>
      </c>
      <c r="N40" s="133">
        <f t="shared" si="9"/>
        <v>4</v>
      </c>
      <c r="P40" s="127">
        <f t="shared" si="5"/>
        <v>1</v>
      </c>
      <c r="Q40" s="128">
        <f t="shared" si="6"/>
        <v>2</v>
      </c>
      <c r="R40" s="127">
        <f t="shared" si="7"/>
        <v>3</v>
      </c>
    </row>
    <row r="41" spans="1:18" x14ac:dyDescent="0.25">
      <c r="A41" s="164"/>
      <c r="B41" s="39"/>
      <c r="C41" s="36"/>
      <c r="D41" s="34"/>
      <c r="E41" s="36"/>
      <c r="F41" s="36"/>
      <c r="G41" s="36"/>
      <c r="H41" s="36"/>
      <c r="I41" s="35"/>
      <c r="J41" s="36"/>
      <c r="K41" s="36"/>
      <c r="L41" s="55"/>
    </row>
    <row r="42" spans="1:18" x14ac:dyDescent="0.25">
      <c r="A42" s="165"/>
      <c r="B42" s="39"/>
      <c r="C42" s="36"/>
      <c r="D42" s="34"/>
      <c r="E42" s="36"/>
      <c r="F42" s="36"/>
      <c r="G42" s="34"/>
      <c r="H42" s="34"/>
      <c r="I42" s="35"/>
    </row>
    <row r="43" spans="1:18" x14ac:dyDescent="0.25">
      <c r="C43" s="37" t="s">
        <v>78</v>
      </c>
      <c r="D43" s="34" t="s">
        <v>77</v>
      </c>
      <c r="E43" s="37" t="s">
        <v>52</v>
      </c>
      <c r="F43" s="37" t="s">
        <v>79</v>
      </c>
      <c r="J43" s="36"/>
      <c r="K43" s="36"/>
    </row>
    <row r="44" spans="1:18" x14ac:dyDescent="0.25">
      <c r="F44" s="37"/>
    </row>
    <row r="45" spans="1:18" x14ac:dyDescent="0.25">
      <c r="F45" s="37"/>
    </row>
    <row r="46" spans="1:18" x14ac:dyDescent="0.25">
      <c r="F46" s="37"/>
    </row>
    <row r="47" spans="1:18" x14ac:dyDescent="0.25">
      <c r="F47" s="37"/>
    </row>
    <row r="48" spans="1:18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</sheetData>
  <mergeCells count="5">
    <mergeCell ref="A3:A13"/>
    <mergeCell ref="A14:A22"/>
    <mergeCell ref="A23:A27"/>
    <mergeCell ref="A28:A38"/>
    <mergeCell ref="A39:A42"/>
  </mergeCells>
  <printOptions gridLines="1"/>
  <pageMargins left="0.25" right="0.25" top="0.75" bottom="0.75" header="0.3" footer="0.3"/>
  <pageSetup paperSize="17" scale="73" fitToHeight="0" orientation="landscape" r:id="rId1"/>
  <headerFooter>
    <oddHeader>&amp;R&amp;"-,Bold"&amp;14Printed           &amp;D</oddHeader>
  </headerFooter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D1" zoomScale="70" zoomScaleNormal="70" workbookViewId="0">
      <selection activeCell="AG37" sqref="AG37"/>
    </sheetView>
  </sheetViews>
  <sheetFormatPr defaultRowHeight="15" x14ac:dyDescent="0.25"/>
  <cols>
    <col min="1" max="1" width="16.28515625" customWidth="1"/>
    <col min="2" max="2" width="23.140625" customWidth="1"/>
    <col min="3" max="3" width="29.85546875" customWidth="1"/>
    <col min="5" max="5" width="28.140625" customWidth="1"/>
    <col min="6" max="6" width="16.85546875" customWidth="1"/>
    <col min="8" max="8" width="15.85546875" style="23" customWidth="1"/>
    <col min="9" max="9" width="14" customWidth="1"/>
  </cols>
  <sheetData>
    <row r="1" spans="1:9" ht="29.25" customHeight="1" thickBot="1" x14ac:dyDescent="0.35">
      <c r="A1" s="3" t="s">
        <v>86</v>
      </c>
      <c r="B1" s="2"/>
      <c r="C1" s="4"/>
      <c r="D1" s="1"/>
      <c r="E1" s="4"/>
      <c r="F1" s="1"/>
      <c r="G1" s="1"/>
      <c r="H1" s="4"/>
      <c r="I1" s="1"/>
    </row>
    <row r="2" spans="1:9" s="9" customFormat="1" ht="60" x14ac:dyDescent="0.25">
      <c r="A2" s="5" t="s">
        <v>87</v>
      </c>
      <c r="B2" s="6" t="s">
        <v>88</v>
      </c>
      <c r="C2" s="7" t="s">
        <v>89</v>
      </c>
      <c r="D2" s="5" t="s">
        <v>90</v>
      </c>
      <c r="E2" s="7" t="s">
        <v>91</v>
      </c>
      <c r="F2" s="5" t="s">
        <v>92</v>
      </c>
      <c r="G2" s="8" t="s">
        <v>93</v>
      </c>
      <c r="H2" s="7" t="s">
        <v>94</v>
      </c>
      <c r="I2" s="5" t="s">
        <v>95</v>
      </c>
    </row>
    <row r="5" spans="1:9" s="2" customFormat="1" ht="30" x14ac:dyDescent="0.25">
      <c r="A5" s="10" t="s">
        <v>96</v>
      </c>
      <c r="C5" s="4" t="s">
        <v>97</v>
      </c>
      <c r="D5" s="1">
        <v>11</v>
      </c>
      <c r="E5" s="4" t="s">
        <v>98</v>
      </c>
      <c r="F5" s="1" t="s">
        <v>99</v>
      </c>
      <c r="G5" s="11" t="s">
        <v>100</v>
      </c>
      <c r="H5" s="4">
        <v>11505255</v>
      </c>
      <c r="I5" s="1" t="s">
        <v>101</v>
      </c>
    </row>
    <row r="6" spans="1:9" s="2" customFormat="1" ht="30" x14ac:dyDescent="0.25">
      <c r="A6" s="10"/>
      <c r="B6" s="2" t="s">
        <v>102</v>
      </c>
      <c r="C6" s="4" t="s">
        <v>103</v>
      </c>
      <c r="D6" s="1">
        <v>33</v>
      </c>
      <c r="E6" s="4"/>
      <c r="F6" s="1" t="s">
        <v>104</v>
      </c>
      <c r="G6" s="11" t="s">
        <v>100</v>
      </c>
      <c r="H6" s="4">
        <v>67476689</v>
      </c>
      <c r="I6" s="12" t="s">
        <v>105</v>
      </c>
    </row>
    <row r="7" spans="1:9" s="2" customFormat="1" ht="30" x14ac:dyDescent="0.25">
      <c r="A7" s="10" t="s">
        <v>106</v>
      </c>
      <c r="C7" s="4" t="s">
        <v>107</v>
      </c>
      <c r="D7" s="1">
        <v>20</v>
      </c>
      <c r="E7" s="4" t="s">
        <v>108</v>
      </c>
      <c r="F7" s="1" t="s">
        <v>99</v>
      </c>
      <c r="G7" s="13" t="s">
        <v>111</v>
      </c>
      <c r="H7" s="4">
        <v>11505255</v>
      </c>
      <c r="I7" s="1" t="s">
        <v>109</v>
      </c>
    </row>
    <row r="8" spans="1:9" s="2" customFormat="1" x14ac:dyDescent="0.25">
      <c r="A8" s="10"/>
      <c r="B8" s="2" t="s">
        <v>102</v>
      </c>
      <c r="C8" s="4" t="s">
        <v>110</v>
      </c>
      <c r="D8" s="1">
        <v>20</v>
      </c>
      <c r="E8" s="4"/>
      <c r="F8" s="1" t="s">
        <v>104</v>
      </c>
      <c r="G8" s="13" t="s">
        <v>111</v>
      </c>
      <c r="H8" s="4">
        <v>67476689</v>
      </c>
      <c r="I8" s="12" t="s">
        <v>105</v>
      </c>
    </row>
    <row r="9" spans="1:9" s="2" customFormat="1" ht="30" x14ac:dyDescent="0.25">
      <c r="A9" s="10" t="s">
        <v>112</v>
      </c>
      <c r="C9" s="4" t="s">
        <v>113</v>
      </c>
      <c r="D9" s="1">
        <v>31</v>
      </c>
      <c r="E9" s="4" t="s">
        <v>114</v>
      </c>
      <c r="F9" s="1"/>
      <c r="G9" s="13" t="s">
        <v>111</v>
      </c>
      <c r="H9" s="4"/>
      <c r="I9" s="1" t="s">
        <v>115</v>
      </c>
    </row>
    <row r="10" spans="1:9" s="2" customFormat="1" ht="45" x14ac:dyDescent="0.25">
      <c r="A10" s="10" t="s">
        <v>116</v>
      </c>
      <c r="C10" s="4" t="s">
        <v>113</v>
      </c>
      <c r="D10" s="1">
        <v>4</v>
      </c>
      <c r="E10" s="4" t="s">
        <v>117</v>
      </c>
      <c r="F10" s="1"/>
      <c r="G10" s="13" t="s">
        <v>111</v>
      </c>
      <c r="H10" s="4"/>
      <c r="I10" s="1" t="s">
        <v>118</v>
      </c>
    </row>
    <row r="11" spans="1:9" s="2" customFormat="1" ht="45" x14ac:dyDescent="0.25">
      <c r="A11" s="10"/>
      <c r="B11" s="14" t="s">
        <v>119</v>
      </c>
      <c r="C11" s="4" t="s">
        <v>120</v>
      </c>
      <c r="D11" s="1">
        <v>4</v>
      </c>
      <c r="E11" s="14" t="s">
        <v>121</v>
      </c>
      <c r="F11" s="1" t="s">
        <v>122</v>
      </c>
      <c r="G11" s="13" t="s">
        <v>111</v>
      </c>
      <c r="H11" s="4">
        <v>39984</v>
      </c>
      <c r="I11" s="1" t="s">
        <v>123</v>
      </c>
    </row>
    <row r="12" spans="1:9" s="2" customFormat="1" ht="30" x14ac:dyDescent="0.25">
      <c r="A12" s="10" t="s">
        <v>124</v>
      </c>
      <c r="C12" s="4" t="s">
        <v>125</v>
      </c>
      <c r="D12" s="15">
        <v>4</v>
      </c>
      <c r="E12" s="4" t="s">
        <v>126</v>
      </c>
      <c r="F12" s="1" t="s">
        <v>127</v>
      </c>
      <c r="G12" s="11" t="s">
        <v>100</v>
      </c>
      <c r="H12" s="4">
        <v>161915</v>
      </c>
      <c r="I12" s="12" t="s">
        <v>105</v>
      </c>
    </row>
    <row r="13" spans="1:9" s="2" customFormat="1" ht="30" x14ac:dyDescent="0.25">
      <c r="A13" s="10" t="s">
        <v>128</v>
      </c>
      <c r="C13" s="4"/>
      <c r="D13" s="1">
        <v>4</v>
      </c>
      <c r="E13" s="4" t="s">
        <v>129</v>
      </c>
      <c r="F13" s="1" t="s">
        <v>104</v>
      </c>
      <c r="G13" s="11" t="s">
        <v>100</v>
      </c>
      <c r="H13" s="4">
        <v>68068964</v>
      </c>
      <c r="I13" s="12" t="s">
        <v>105</v>
      </c>
    </row>
    <row r="15" spans="1:9" s="17" customFormat="1" ht="30" x14ac:dyDescent="0.25">
      <c r="A15" s="16" t="s">
        <v>130</v>
      </c>
      <c r="C15" s="18"/>
      <c r="D15" s="19"/>
      <c r="E15" s="18"/>
      <c r="F15" s="19"/>
      <c r="G15" s="20"/>
      <c r="H15" s="18"/>
      <c r="I15" s="19"/>
    </row>
    <row r="16" spans="1:9" s="2" customFormat="1" ht="30" x14ac:dyDescent="0.25">
      <c r="A16" s="10" t="s">
        <v>131</v>
      </c>
      <c r="C16" s="4" t="s">
        <v>132</v>
      </c>
      <c r="D16" s="1" t="s">
        <v>133</v>
      </c>
      <c r="E16" s="4" t="s">
        <v>134</v>
      </c>
      <c r="F16" s="1" t="s">
        <v>135</v>
      </c>
      <c r="G16" s="13" t="s">
        <v>111</v>
      </c>
      <c r="H16" s="4"/>
      <c r="I16" s="1" t="s">
        <v>136</v>
      </c>
    </row>
    <row r="17" spans="1:9" s="2" customFormat="1" ht="30" x14ac:dyDescent="0.25">
      <c r="A17" s="10" t="s">
        <v>137</v>
      </c>
      <c r="C17" s="4" t="s">
        <v>138</v>
      </c>
      <c r="D17" s="1">
        <v>4</v>
      </c>
      <c r="E17" s="4" t="s">
        <v>139</v>
      </c>
      <c r="F17" s="1" t="s">
        <v>140</v>
      </c>
      <c r="G17" s="13" t="s">
        <v>111</v>
      </c>
      <c r="H17" s="4">
        <v>36750826</v>
      </c>
      <c r="I17" s="1" t="s">
        <v>141</v>
      </c>
    </row>
    <row r="18" spans="1:9" s="2" customFormat="1" x14ac:dyDescent="0.25">
      <c r="A18" s="10"/>
      <c r="B18" s="2" t="s">
        <v>142</v>
      </c>
      <c r="C18" s="4" t="s">
        <v>143</v>
      </c>
      <c r="D18" s="1">
        <v>12</v>
      </c>
      <c r="E18" s="4" t="s">
        <v>144</v>
      </c>
      <c r="F18" s="1" t="s">
        <v>104</v>
      </c>
      <c r="G18" s="13" t="s">
        <v>111</v>
      </c>
      <c r="H18" s="4" t="s">
        <v>145</v>
      </c>
      <c r="I18" s="12" t="s">
        <v>105</v>
      </c>
    </row>
    <row r="19" spans="1:9" s="2" customFormat="1" x14ac:dyDescent="0.25">
      <c r="A19" s="10"/>
      <c r="B19" s="2" t="s">
        <v>146</v>
      </c>
      <c r="C19" s="4"/>
      <c r="D19" s="1">
        <v>12</v>
      </c>
      <c r="E19" s="4" t="s">
        <v>147</v>
      </c>
      <c r="F19" s="1" t="s">
        <v>104</v>
      </c>
      <c r="G19" s="13" t="s">
        <v>111</v>
      </c>
      <c r="H19" s="4">
        <v>82141177</v>
      </c>
      <c r="I19" s="12" t="s">
        <v>105</v>
      </c>
    </row>
    <row r="20" spans="1:9" s="2" customFormat="1" x14ac:dyDescent="0.25">
      <c r="A20" s="10"/>
      <c r="B20" s="2" t="s">
        <v>142</v>
      </c>
      <c r="C20" s="4" t="s">
        <v>148</v>
      </c>
      <c r="D20" s="1">
        <v>2</v>
      </c>
      <c r="E20" s="4" t="s">
        <v>149</v>
      </c>
      <c r="F20" s="1" t="s">
        <v>104</v>
      </c>
      <c r="G20" s="13" t="s">
        <v>111</v>
      </c>
      <c r="H20" s="4" t="s">
        <v>150</v>
      </c>
      <c r="I20" s="12" t="s">
        <v>105</v>
      </c>
    </row>
    <row r="21" spans="1:9" s="2" customFormat="1" x14ac:dyDescent="0.25">
      <c r="A21" s="10"/>
      <c r="B21" s="2" t="s">
        <v>151</v>
      </c>
      <c r="C21" s="4" t="s">
        <v>152</v>
      </c>
      <c r="D21" s="1">
        <v>2</v>
      </c>
      <c r="E21" s="4" t="s">
        <v>153</v>
      </c>
      <c r="F21" s="1" t="s">
        <v>104</v>
      </c>
      <c r="G21" s="13" t="s">
        <v>111</v>
      </c>
      <c r="H21" s="4">
        <v>87920971</v>
      </c>
      <c r="I21" s="12" t="s">
        <v>105</v>
      </c>
    </row>
    <row r="22" spans="1:9" s="2" customFormat="1" ht="30" x14ac:dyDescent="0.25">
      <c r="A22" s="10" t="s">
        <v>154</v>
      </c>
      <c r="C22" s="4" t="s">
        <v>155</v>
      </c>
      <c r="D22" s="1">
        <v>8</v>
      </c>
      <c r="E22" s="4" t="s">
        <v>156</v>
      </c>
      <c r="F22" s="1" t="s">
        <v>157</v>
      </c>
      <c r="G22" s="13" t="s">
        <v>111</v>
      </c>
      <c r="H22" s="4" t="s">
        <v>158</v>
      </c>
      <c r="I22" s="12" t="s">
        <v>105</v>
      </c>
    </row>
    <row r="23" spans="1:9" s="2" customFormat="1" ht="30" x14ac:dyDescent="0.25">
      <c r="A23" s="10"/>
      <c r="B23" s="2" t="s">
        <v>159</v>
      </c>
      <c r="C23" s="4" t="s">
        <v>155</v>
      </c>
      <c r="D23" s="15">
        <v>32</v>
      </c>
      <c r="E23" s="4" t="s">
        <v>160</v>
      </c>
      <c r="F23" s="1" t="s">
        <v>104</v>
      </c>
      <c r="G23" s="13" t="s">
        <v>111</v>
      </c>
      <c r="H23" s="4">
        <v>5511050</v>
      </c>
      <c r="I23" s="12" t="s">
        <v>105</v>
      </c>
    </row>
    <row r="24" spans="1:9" s="2" customFormat="1" ht="60" x14ac:dyDescent="0.25">
      <c r="A24" s="10" t="s">
        <v>161</v>
      </c>
      <c r="C24" s="4" t="s">
        <v>162</v>
      </c>
      <c r="D24" s="1" t="s">
        <v>163</v>
      </c>
      <c r="E24" s="4" t="s">
        <v>164</v>
      </c>
      <c r="F24" s="1" t="s">
        <v>165</v>
      </c>
      <c r="G24" s="13" t="s">
        <v>111</v>
      </c>
      <c r="H24" s="4"/>
      <c r="I24" s="1" t="s">
        <v>166</v>
      </c>
    </row>
    <row r="25" spans="1:9" s="2" customFormat="1" ht="30" x14ac:dyDescent="0.25">
      <c r="A25" s="10" t="s">
        <v>167</v>
      </c>
      <c r="B25" s="2" t="s">
        <v>142</v>
      </c>
      <c r="C25" s="4"/>
      <c r="D25" s="15">
        <v>100</v>
      </c>
      <c r="E25" s="4" t="s">
        <v>168</v>
      </c>
      <c r="F25" s="1" t="s">
        <v>127</v>
      </c>
      <c r="G25" s="13" t="s">
        <v>111</v>
      </c>
      <c r="H25" s="4">
        <v>25340</v>
      </c>
      <c r="I25" s="12" t="s">
        <v>105</v>
      </c>
    </row>
    <row r="26" spans="1:9" s="2" customFormat="1" x14ac:dyDescent="0.25">
      <c r="A26" s="10"/>
      <c r="B26" s="2" t="s">
        <v>169</v>
      </c>
      <c r="C26" s="4"/>
      <c r="D26" s="15">
        <v>200</v>
      </c>
      <c r="E26" s="4" t="s">
        <v>170</v>
      </c>
      <c r="F26" s="1" t="s">
        <v>127</v>
      </c>
      <c r="G26" s="13" t="s">
        <v>111</v>
      </c>
      <c r="H26" s="4">
        <v>37573</v>
      </c>
      <c r="I26" s="12" t="s">
        <v>105</v>
      </c>
    </row>
    <row r="27" spans="1:9" s="2" customFormat="1" x14ac:dyDescent="0.25">
      <c r="A27" s="10"/>
      <c r="B27" s="2" t="s">
        <v>171</v>
      </c>
      <c r="C27" s="4"/>
      <c r="D27" s="15">
        <v>200</v>
      </c>
      <c r="E27" s="4" t="s">
        <v>172</v>
      </c>
      <c r="F27" s="1" t="s">
        <v>127</v>
      </c>
      <c r="G27" s="13" t="s">
        <v>111</v>
      </c>
      <c r="H27" s="4">
        <v>1133207</v>
      </c>
      <c r="I27" s="12" t="s">
        <v>105</v>
      </c>
    </row>
    <row r="28" spans="1:9" s="2" customFormat="1" ht="30" x14ac:dyDescent="0.25">
      <c r="A28" s="10"/>
      <c r="B28" s="2" t="s">
        <v>173</v>
      </c>
      <c r="C28" s="4" t="s">
        <v>174</v>
      </c>
      <c r="D28" s="15">
        <v>100</v>
      </c>
      <c r="E28" s="4" t="s">
        <v>175</v>
      </c>
      <c r="F28" s="1" t="s">
        <v>104</v>
      </c>
      <c r="G28" s="13" t="s">
        <v>111</v>
      </c>
      <c r="H28" s="4">
        <v>67493601</v>
      </c>
      <c r="I28" s="12" t="s">
        <v>105</v>
      </c>
    </row>
    <row r="29" spans="1:9" s="2" customFormat="1" ht="45" x14ac:dyDescent="0.25">
      <c r="A29" s="10"/>
      <c r="B29" s="2" t="s">
        <v>176</v>
      </c>
      <c r="C29" s="4" t="s">
        <v>177</v>
      </c>
      <c r="D29" s="15">
        <v>100</v>
      </c>
      <c r="E29" s="4" t="s">
        <v>178</v>
      </c>
      <c r="F29" s="1" t="s">
        <v>179</v>
      </c>
      <c r="G29" s="13" t="s">
        <v>111</v>
      </c>
      <c r="H29" s="4"/>
      <c r="I29" s="12" t="s">
        <v>180</v>
      </c>
    </row>
    <row r="30" spans="1:9" s="2" customFormat="1" ht="30" x14ac:dyDescent="0.25">
      <c r="A30" s="10" t="s">
        <v>181</v>
      </c>
      <c r="C30" s="4"/>
      <c r="D30" s="1">
        <v>100</v>
      </c>
      <c r="E30" s="4" t="s">
        <v>182</v>
      </c>
      <c r="F30" s="1" t="s">
        <v>183</v>
      </c>
      <c r="G30" s="13" t="s">
        <v>111</v>
      </c>
      <c r="H30" s="21" t="s">
        <v>184</v>
      </c>
      <c r="I30" s="12" t="s">
        <v>105</v>
      </c>
    </row>
    <row r="31" spans="1:9" s="2" customFormat="1" ht="30" x14ac:dyDescent="0.25">
      <c r="A31" s="10" t="s">
        <v>185</v>
      </c>
      <c r="C31" s="4" t="s">
        <v>186</v>
      </c>
      <c r="D31" s="1" t="s">
        <v>187</v>
      </c>
      <c r="E31" s="4" t="s">
        <v>188</v>
      </c>
      <c r="F31" s="1" t="s">
        <v>104</v>
      </c>
      <c r="G31" s="13" t="s">
        <v>111</v>
      </c>
      <c r="H31" s="22">
        <v>5511050</v>
      </c>
      <c r="I31" s="12" t="s">
        <v>105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030 Drawing Parts</vt:lpstr>
      <vt:lpstr>Shipping Protective Cover Parts</vt:lpstr>
      <vt:lpstr>'030 Drawing Parts'!Print_Area</vt:lpstr>
      <vt:lpstr>'030 Drawing Parts'!Print_Titles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Wenman</dc:creator>
  <cp:lastModifiedBy>Lee Greenler</cp:lastModifiedBy>
  <cp:lastPrinted>2017-10-26T20:52:50Z</cp:lastPrinted>
  <dcterms:created xsi:type="dcterms:W3CDTF">2017-05-04T19:16:52Z</dcterms:created>
  <dcterms:modified xsi:type="dcterms:W3CDTF">2017-10-26T21:22:56Z</dcterms:modified>
</cp:coreProperties>
</file>