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uon Department\Optics and simulations\MTA LDRD\Power Supplies\"/>
    </mc:Choice>
  </mc:AlternateContent>
  <xr:revisionPtr revIDLastSave="0" documentId="13_ncr:1_{55076329-7451-4F8D-A155-4CA25711F1CE}" xr6:coauthVersionLast="47" xr6:coauthVersionMax="47" xr10:uidLastSave="{00000000-0000-0000-0000-000000000000}"/>
  <bookViews>
    <workbookView xWindow="1170" yWindow="1170" windowWidth="23130" windowHeight="14265" activeTab="1" xr2:uid="{00000000-000D-0000-FFFF-FFFF00000000}"/>
  </bookViews>
  <sheets>
    <sheet name="Circuit Requirements" sheetId="1" r:id="rId1"/>
    <sheet name="Correctors PS Const" sheetId="2" r:id="rId2"/>
    <sheet name="Control Racks" sheetId="3" r:id="rId3"/>
    <sheet name="PSRAC System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3" i="2" l="1"/>
  <c r="T62" i="2"/>
  <c r="T61" i="2"/>
  <c r="J12" i="1"/>
  <c r="J11" i="1"/>
  <c r="J8" i="1"/>
  <c r="K8" i="1"/>
  <c r="J14" i="1"/>
  <c r="K14" i="1"/>
  <c r="J13" i="1"/>
  <c r="K13" i="1"/>
  <c r="K12" i="1"/>
  <c r="K11" i="1"/>
  <c r="J10" i="1"/>
  <c r="K10" i="1"/>
  <c r="J9" i="1"/>
  <c r="K9" i="1"/>
  <c r="J6" i="1"/>
  <c r="K6" i="1"/>
</calcChain>
</file>

<file path=xl/sharedStrings.xml><?xml version="1.0" encoding="utf-8"?>
<sst xmlns="http://schemas.openxmlformats.org/spreadsheetml/2006/main" count="580" uniqueCount="250">
  <si>
    <t>Beamline</t>
  </si>
  <si>
    <t>Name</t>
  </si>
  <si>
    <t>P.S.</t>
  </si>
  <si>
    <t>Location</t>
  </si>
  <si>
    <t>Magnet</t>
  </si>
  <si>
    <t>Type</t>
  </si>
  <si>
    <t>(Volts)</t>
  </si>
  <si>
    <t>Maximum I</t>
  </si>
  <si>
    <t>Maximum V</t>
  </si>
  <si>
    <t>Mag. Res.</t>
  </si>
  <si>
    <t>Cable type</t>
  </si>
  <si>
    <t>Res./kft.</t>
  </si>
  <si>
    <t>Dist. Ft.</t>
  </si>
  <si>
    <t>(Ω)</t>
  </si>
  <si>
    <t>1-way</t>
  </si>
  <si>
    <t>(AWG)</t>
  </si>
  <si>
    <r>
      <t>Total R (</t>
    </r>
    <r>
      <rPr>
        <b/>
        <sz val="11"/>
        <color theme="1"/>
        <rFont val="Calibri"/>
        <family val="2"/>
      </rPr>
      <t>Ω)</t>
    </r>
  </si>
  <si>
    <t>MTA LDRD Beamline Specifications</t>
  </si>
  <si>
    <t>MTA</t>
  </si>
  <si>
    <t>LDRD</t>
  </si>
  <si>
    <t>(Amps)</t>
  </si>
  <si>
    <t>Comment</t>
  </si>
  <si>
    <t>Old Loma Linda Solenoid</t>
  </si>
  <si>
    <t>E:USL200</t>
  </si>
  <si>
    <t>2*250MCM</t>
  </si>
  <si>
    <t>E:UQ201</t>
  </si>
  <si>
    <t>E:UHT201</t>
  </si>
  <si>
    <t>BTA Quad</t>
  </si>
  <si>
    <t>BTA inner dipole</t>
  </si>
  <si>
    <t>number</t>
  </si>
  <si>
    <t>E:UQ204</t>
  </si>
  <si>
    <t>E:UQ208</t>
  </si>
  <si>
    <t>E:UHT209</t>
  </si>
  <si>
    <t>E:UVT210</t>
  </si>
  <si>
    <t>E:UVT202</t>
  </si>
  <si>
    <t>Note: BTA quads and dipoles are air cooled, resistances given are for magnet at operating temperature</t>
  </si>
  <si>
    <t>LLS Solenoid</t>
  </si>
  <si>
    <t>Bi-polar</t>
  </si>
  <si>
    <t>We have two supplies on hand that will work for this circuit.  One is an 12.5V@800A supply that runs on 208.  The other is a 32V@625A removed from service but is a good choice for this, it requires 480Vac.</t>
  </si>
  <si>
    <t xml:space="preserve"> </t>
  </si>
  <si>
    <t>HIGH CURRENT TRIM POWER SUPPLY REV. D</t>
  </si>
  <si>
    <t>QTY.</t>
  </si>
  <si>
    <t>QTY FOR</t>
  </si>
  <si>
    <t>SUPPLY</t>
  </si>
  <si>
    <t>QNTY</t>
  </si>
  <si>
    <t>COST OF</t>
  </si>
  <si>
    <t xml:space="preserve">COST OF </t>
  </si>
  <si>
    <t>SPARE</t>
  </si>
  <si>
    <t>EST COST</t>
  </si>
  <si>
    <t>REQ</t>
  </si>
  <si>
    <t>P.O.</t>
  </si>
  <si>
    <t>ORDER</t>
  </si>
  <si>
    <t>DATE</t>
  </si>
  <si>
    <t>Distributor</t>
  </si>
  <si>
    <t>CONTACT</t>
  </si>
  <si>
    <t>item</t>
  </si>
  <si>
    <t>Part Type</t>
  </si>
  <si>
    <t>Manufacturer's</t>
  </si>
  <si>
    <t>Mfgr's Part # or</t>
  </si>
  <si>
    <t>Data</t>
  </si>
  <si>
    <t>Comp.</t>
  </si>
  <si>
    <t>Package</t>
  </si>
  <si>
    <t>PART  DESCRIPTION</t>
  </si>
  <si>
    <t>PER</t>
  </si>
  <si>
    <t>BY</t>
  </si>
  <si>
    <t>TO  BE</t>
  </si>
  <si>
    <t>RECEIVED</t>
  </si>
  <si>
    <t>PARTS</t>
  </si>
  <si>
    <t>OUT-</t>
  </si>
  <si>
    <t>PARTS OUT-</t>
  </si>
  <si>
    <t>NUMBER</t>
  </si>
  <si>
    <t>DUE</t>
  </si>
  <si>
    <t>part #</t>
  </si>
  <si>
    <t>Phone #</t>
  </si>
  <si>
    <t>PERSON</t>
  </si>
  <si>
    <t>COMMENTS</t>
  </si>
  <si>
    <t>#</t>
  </si>
  <si>
    <t>Sheet</t>
  </si>
  <si>
    <t>height</t>
  </si>
  <si>
    <t>Size</t>
  </si>
  <si>
    <t>BOARD</t>
  </si>
  <si>
    <t>BOARDS</t>
  </si>
  <si>
    <t>FNAL</t>
  </si>
  <si>
    <t>ORDERED</t>
  </si>
  <si>
    <t>STANDING</t>
  </si>
  <si>
    <t>XPCTED</t>
  </si>
  <si>
    <t>PART</t>
  </si>
  <si>
    <t>(in.)</t>
  </si>
  <si>
    <t>cap</t>
  </si>
  <si>
    <t>gotit</t>
  </si>
  <si>
    <t>100 pF Mica</t>
  </si>
  <si>
    <t>stockroom</t>
  </si>
  <si>
    <t>1420-114000</t>
  </si>
  <si>
    <t>Spraque</t>
  </si>
  <si>
    <t>192P6829R8</t>
  </si>
  <si>
    <t>.0068 uF polyester</t>
  </si>
  <si>
    <t>1428-011500</t>
  </si>
  <si>
    <t>Kemet</t>
  </si>
  <si>
    <t>C330C104M1U5CA</t>
  </si>
  <si>
    <t>.1uF ceramic capacitor, thru hole</t>
  </si>
  <si>
    <t>1415-314000</t>
  </si>
  <si>
    <t>Vishay/BC</t>
  </si>
  <si>
    <t>BFC237321684</t>
  </si>
  <si>
    <t>.68uF Polyester film MKT, 100VDC, 10%</t>
  </si>
  <si>
    <t>Digikey</t>
  </si>
  <si>
    <t>BC1772-ND</t>
  </si>
  <si>
    <t>800-344-4539</t>
  </si>
  <si>
    <t>Mark</t>
  </si>
  <si>
    <t>C350C225M1U5CA</t>
  </si>
  <si>
    <t>2.2uF ceramic capacitor, thru hole</t>
  </si>
  <si>
    <t>1415-322000</t>
  </si>
  <si>
    <t>T322E336K035AT</t>
  </si>
  <si>
    <t>33 uF Tant, 35V, axial</t>
  </si>
  <si>
    <t>Newark</t>
  </si>
  <si>
    <t>70K8858</t>
  </si>
  <si>
    <t>630-317-1000</t>
  </si>
  <si>
    <t>Nancy</t>
  </si>
  <si>
    <t>Panasonic</t>
  </si>
  <si>
    <t>EEU-ED2G470</t>
  </si>
  <si>
    <t>47 uF, 400v electrolytic</t>
  </si>
  <si>
    <t>P13545-ND</t>
  </si>
  <si>
    <t>diode</t>
  </si>
  <si>
    <t>Fairchild</t>
  </si>
  <si>
    <t>1N758A</t>
  </si>
  <si>
    <t>TO-5</t>
  </si>
  <si>
    <t>zener diode, 10 VZ</t>
  </si>
  <si>
    <t>1445-1450</t>
  </si>
  <si>
    <t>MEI</t>
  </si>
  <si>
    <t>1N914B</t>
  </si>
  <si>
    <t>doide, 1N914</t>
  </si>
  <si>
    <t>1445-1550</t>
  </si>
  <si>
    <t>1N4005</t>
  </si>
  <si>
    <t>doide, 1N4005</t>
  </si>
  <si>
    <t>1445-245000</t>
  </si>
  <si>
    <t>transorb</t>
  </si>
  <si>
    <t>P6KE16A</t>
  </si>
  <si>
    <t>Transorb, 16V, DO-15</t>
  </si>
  <si>
    <t>Mouser</t>
  </si>
  <si>
    <t>512-P6KE16A</t>
  </si>
  <si>
    <t>800-346-6873</t>
  </si>
  <si>
    <t>P6KE18A</t>
  </si>
  <si>
    <t>Transorb, 18V, DO-15</t>
  </si>
  <si>
    <t>58K2080</t>
  </si>
  <si>
    <t>connector</t>
  </si>
  <si>
    <t>Phoenix Contact</t>
  </si>
  <si>
    <t>OK</t>
  </si>
  <si>
    <t>3 pin conector, header 3.81mm pitchR\A</t>
  </si>
  <si>
    <t>651-1803280</t>
  </si>
  <si>
    <t>3 pin conector, plug 3.81mm pitch</t>
  </si>
  <si>
    <t>651-1803581</t>
  </si>
  <si>
    <t>5 pin conector, header 7.62mm pitch, R\A</t>
  </si>
  <si>
    <t>651-1804823</t>
  </si>
  <si>
    <t>5 pin conector, Plug 7.62mm pitch</t>
  </si>
  <si>
    <t>651-1804933</t>
  </si>
  <si>
    <t>6 pin conector, header 3.81mm pitch, R\A</t>
  </si>
  <si>
    <t>651-1803316</t>
  </si>
  <si>
    <t>6 pin conector, cable plug 3.81mm pitch</t>
  </si>
  <si>
    <t>651-1803617</t>
  </si>
  <si>
    <t>IC</t>
  </si>
  <si>
    <t>Hewlett-Packard</t>
  </si>
  <si>
    <t>HCPL-2731</t>
  </si>
  <si>
    <t>DUAL OPTOCOUPLER, HIGH GAIN, LSTTL COMPAT</t>
  </si>
  <si>
    <t>1455-0110</t>
  </si>
  <si>
    <t>Analog Devices</t>
  </si>
  <si>
    <t>ADG451BNZ</t>
  </si>
  <si>
    <t>IC switch, QUAD SPST 16DIP</t>
  </si>
  <si>
    <t>ADG451BNZ-ND</t>
  </si>
  <si>
    <t>OP27EZ</t>
  </si>
  <si>
    <t>op-amp, high speed, low noise</t>
  </si>
  <si>
    <t>584-OP27EPZ</t>
  </si>
  <si>
    <t>OP27EPZ</t>
  </si>
  <si>
    <t>584-OP27EZ</t>
  </si>
  <si>
    <t>LM7805</t>
  </si>
  <si>
    <t>3 terminal regulator, +5V</t>
  </si>
  <si>
    <t>1455-020000</t>
  </si>
  <si>
    <t>Apex</t>
  </si>
  <si>
    <t>PA12</t>
  </si>
  <si>
    <t>Power op-amp</t>
  </si>
  <si>
    <t>digikey</t>
  </si>
  <si>
    <t>598-1303-ND</t>
  </si>
  <si>
    <t>heat sink</t>
  </si>
  <si>
    <t>HS03</t>
  </si>
  <si>
    <t>Heat sink for PA12, aluminum</t>
  </si>
  <si>
    <t>598-1369-ND</t>
  </si>
  <si>
    <t>socket</t>
  </si>
  <si>
    <t>MS03</t>
  </si>
  <si>
    <t>socket for PA12</t>
  </si>
  <si>
    <t>598-1384-ND</t>
  </si>
  <si>
    <t>washer</t>
  </si>
  <si>
    <t>TW03</t>
  </si>
  <si>
    <t>thermal washer for PA12, pack of 10</t>
  </si>
  <si>
    <t>598-1378-ND</t>
  </si>
  <si>
    <t>resistor</t>
  </si>
  <si>
    <t>200 ohm resistor, 1/4 w</t>
  </si>
  <si>
    <t>Panasonic-ECG</t>
  </si>
  <si>
    <t>ERD-S2TJ471V</t>
  </si>
  <si>
    <t>470 ohm resistor, 1/4 w, 5%</t>
  </si>
  <si>
    <t>P470BACT-ND</t>
  </si>
  <si>
    <t>2k ohm resistor, 1/4 w</t>
  </si>
  <si>
    <t>3k ohm resistor, 1/4 w</t>
  </si>
  <si>
    <t>ERD-S2TJ472V</t>
  </si>
  <si>
    <t>4.7k ohm resistor, 1/4 w</t>
  </si>
  <si>
    <t>P4.7KBACT-ND</t>
  </si>
  <si>
    <t>4.99k ohm resistor, 1/4 w</t>
  </si>
  <si>
    <t>ERO-S2PHF1002</t>
  </si>
  <si>
    <t>10k ohm resistor, 1/4 w</t>
  </si>
  <si>
    <t>400k ohm resistor, 1/4 w</t>
  </si>
  <si>
    <t>470k ohm resistor, 1/4 w</t>
  </si>
  <si>
    <t>2.2M ohm resistor, 1/4 w</t>
  </si>
  <si>
    <t>3.6M ohm resistor, 1/4 w</t>
  </si>
  <si>
    <t>PR0200082209JR500</t>
  </si>
  <si>
    <t>82 ohm resistor, 2 w</t>
  </si>
  <si>
    <t>PPC82W-2CT-ND</t>
  </si>
  <si>
    <t>Vishay/Dale</t>
  </si>
  <si>
    <t>LVR01R0500FE70</t>
  </si>
  <si>
    <t>.05 OHM 1%, metal strip</t>
  </si>
  <si>
    <t>LVRA-.05RCT-ND</t>
  </si>
  <si>
    <t>Pot</t>
  </si>
  <si>
    <t>1k ohm pot</t>
  </si>
  <si>
    <t>1480-106000</t>
  </si>
  <si>
    <t>15 b/o</t>
  </si>
  <si>
    <t>10k ohm pot</t>
  </si>
  <si>
    <t>1480-110000</t>
  </si>
  <si>
    <t>x-ducer</t>
  </si>
  <si>
    <t>LEM</t>
  </si>
  <si>
    <t>LA 55-P</t>
  </si>
  <si>
    <t>current transducer, 50A, 1:1000 conversion</t>
  </si>
  <si>
    <t>398-1010-ND</t>
  </si>
  <si>
    <t>PCB</t>
  </si>
  <si>
    <t>PCB, 6 layer, 3 oz copper,  2970-EC-462010 Rev. C</t>
  </si>
  <si>
    <t>Electrical test for PCB</t>
  </si>
  <si>
    <t xml:space="preserve">  </t>
  </si>
  <si>
    <t xml:space="preserve">          total </t>
  </si>
  <si>
    <t>$ spent</t>
  </si>
  <si>
    <t>to be spent</t>
  </si>
  <si>
    <t xml:space="preserve"> cost </t>
  </si>
  <si>
    <t>per board</t>
  </si>
  <si>
    <t>$550 Plus (1/4 of the bulk cost 3492/4) =&gt; $1425</t>
  </si>
  <si>
    <t>bulk supplies</t>
  </si>
  <si>
    <t>ZUP/NL100</t>
  </si>
  <si>
    <t>zup20-10</t>
  </si>
  <si>
    <t>support equipment</t>
  </si>
  <si>
    <t xml:space="preserve">Total </t>
  </si>
  <si>
    <t>This assumes 1/2 current from each bulk supply.</t>
  </si>
  <si>
    <t>use GENH750W @ 150V-5A $2611.40 each</t>
  </si>
  <si>
    <t>use TWO in series set to 80 volts GENH750W @ 150V-5A $2611.40 each</t>
  </si>
  <si>
    <t xml:space="preserve">This assumes that MI correctors are not avaiable </t>
  </si>
  <si>
    <t>PSRAC systems full assembled and wired $15K</t>
  </si>
  <si>
    <t>We have chassis on hand for other projects</t>
  </si>
  <si>
    <t>Steve's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</si>
</sst>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"/>
    <numFmt numFmtId="165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Geneva"/>
    </font>
    <font>
      <b/>
      <sz val="9"/>
      <name val="Genev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Fill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1" applyFill="1" applyBorder="1" applyAlignment="1">
      <alignment horizontal="center"/>
    </xf>
    <xf numFmtId="1" fontId="6" fillId="0" borderId="0" xfId="1" applyNumberFormat="1" applyFill="1" applyBorder="1" applyAlignment="1">
      <alignment horizontal="center"/>
    </xf>
    <xf numFmtId="7" fontId="6" fillId="0" borderId="0" xfId="1" applyNumberFormat="1" applyFill="1" applyBorder="1" applyAlignment="1">
      <alignment horizontal="center"/>
    </xf>
    <xf numFmtId="14" fontId="6" fillId="0" borderId="0" xfId="1" applyNumberFormat="1" applyFill="1" applyBorder="1" applyAlignment="1">
      <alignment horizontal="center"/>
    </xf>
    <xf numFmtId="0" fontId="6" fillId="0" borderId="0" xfId="1" applyFill="1" applyBorder="1" applyAlignment="1" applyProtection="1">
      <alignment horizontal="center"/>
    </xf>
    <xf numFmtId="15" fontId="7" fillId="0" borderId="0" xfId="1" applyNumberFormat="1" applyFont="1" applyFill="1" applyBorder="1" applyAlignment="1">
      <alignment horizontal="center"/>
    </xf>
    <xf numFmtId="0" fontId="6" fillId="0" borderId="0" xfId="1" applyNumberForma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7" fontId="6" fillId="0" borderId="0" xfId="1" applyNumberFormat="1" applyFont="1" applyFill="1" applyBorder="1" applyAlignment="1">
      <alignment horizontal="center"/>
    </xf>
    <xf numFmtId="12" fontId="6" fillId="0" borderId="0" xfId="1" applyNumberFormat="1" applyFill="1" applyBorder="1" applyAlignment="1" applyProtection="1">
      <alignment horizontal="center"/>
    </xf>
    <xf numFmtId="12" fontId="6" fillId="0" borderId="0" xfId="1" applyNumberFormat="1" applyFont="1" applyFill="1" applyBorder="1" applyAlignment="1" applyProtection="1">
      <alignment horizontal="center"/>
    </xf>
    <xf numFmtId="12" fontId="6" fillId="0" borderId="0" xfId="1" applyNumberFormat="1" applyFont="1" applyFill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0" xfId="1" applyAlignment="1">
      <alignment horizontal="center"/>
    </xf>
    <xf numFmtId="0" fontId="6" fillId="0" borderId="0" xfId="1" applyFont="1" applyBorder="1" applyAlignment="1">
      <alignment horizontal="center"/>
    </xf>
    <xf numFmtId="1" fontId="6" fillId="0" borderId="0" xfId="1" applyNumberFormat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top" wrapText="1"/>
    </xf>
    <xf numFmtId="0" fontId="6" fillId="0" borderId="0" xfId="1" applyNumberFormat="1" applyAlignment="1">
      <alignment horizontal="center"/>
    </xf>
    <xf numFmtId="7" fontId="6" fillId="0" borderId="0" xfId="1" applyNumberFormat="1" applyFill="1" applyBorder="1" applyAlignment="1">
      <alignment horizontal="right"/>
    </xf>
    <xf numFmtId="7" fontId="6" fillId="0" borderId="0" xfId="1" applyNumberFormat="1" applyFont="1" applyFill="1" applyBorder="1" applyAlignment="1">
      <alignment horizontal="right"/>
    </xf>
    <xf numFmtId="0" fontId="6" fillId="0" borderId="0" xfId="1" applyFill="1" applyBorder="1" applyAlignment="1">
      <alignment horizontal="left"/>
    </xf>
    <xf numFmtId="7" fontId="0" fillId="0" borderId="0" xfId="0" applyNumberFormat="1"/>
    <xf numFmtId="14" fontId="6" fillId="0" borderId="0" xfId="1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 xr:uid="{4705371E-0978-47B6-8471-A0FC2786A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53</xdr:row>
      <xdr:rowOff>114754</xdr:rowOff>
    </xdr:from>
    <xdr:to>
      <xdr:col>14</xdr:col>
      <xdr:colOff>415213</xdr:colOff>
      <xdr:row>76</xdr:row>
      <xdr:rowOff>153744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0122CE-4784-4C9D-A329-3E75DA7FB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11411404"/>
          <a:ext cx="11254663" cy="44204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69</xdr:row>
      <xdr:rowOff>70824</xdr:rowOff>
    </xdr:from>
    <xdr:to>
      <xdr:col>14</xdr:col>
      <xdr:colOff>438150</xdr:colOff>
      <xdr:row>101</xdr:row>
      <xdr:rowOff>40475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B37A23-8F5B-4F0D-AE4F-52FC5297B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15939474"/>
          <a:ext cx="11249025" cy="6065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opLeftCell="E1" workbookViewId="0">
      <selection activeCell="M19" sqref="M19"/>
    </sheetView>
  </sheetViews>
  <sheetFormatPr defaultRowHeight="15"/>
  <cols>
    <col min="1" max="1" width="9.85546875" bestFit="1" customWidth="1"/>
    <col min="2" max="2" width="10.7109375" bestFit="1" customWidth="1"/>
    <col min="3" max="3" width="9.28515625" bestFit="1" customWidth="1"/>
    <col min="4" max="4" width="15.85546875" bestFit="1" customWidth="1"/>
    <col min="5" max="5" width="8" bestFit="1" customWidth="1"/>
    <col min="6" max="6" width="9.42578125" bestFit="1" customWidth="1"/>
    <col min="7" max="7" width="10.42578125" bestFit="1" customWidth="1"/>
    <col min="8" max="8" width="8.5703125" bestFit="1" customWidth="1"/>
    <col min="9" max="9" width="7.7109375" bestFit="1" customWidth="1"/>
    <col min="10" max="10" width="10.28515625" bestFit="1" customWidth="1"/>
    <col min="11" max="11" width="11.5703125" bestFit="1" customWidth="1"/>
    <col min="12" max="12" width="11" bestFit="1" customWidth="1"/>
    <col min="13" max="13" width="23.140625" bestFit="1" customWidth="1"/>
    <col min="14" max="14" width="59.5703125" style="7" bestFit="1" customWidth="1"/>
  </cols>
  <sheetData>
    <row r="1" spans="1:14" ht="2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6"/>
    </row>
    <row r="2" spans="1:14" s="12" customForma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/>
    </row>
    <row r="3" spans="1:14" s="11" customFormat="1">
      <c r="A3" s="11" t="s">
        <v>0</v>
      </c>
      <c r="B3" s="11" t="s">
        <v>2</v>
      </c>
      <c r="C3" s="11" t="s">
        <v>2</v>
      </c>
      <c r="D3" s="11" t="s">
        <v>4</v>
      </c>
      <c r="E3" s="11" t="s">
        <v>4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16</v>
      </c>
      <c r="K3" s="11" t="s">
        <v>8</v>
      </c>
      <c r="L3" s="11" t="s">
        <v>7</v>
      </c>
      <c r="M3" s="11" t="s">
        <v>21</v>
      </c>
      <c r="N3" s="11" t="s">
        <v>249</v>
      </c>
    </row>
    <row r="4" spans="1:14" s="11" customFormat="1">
      <c r="A4" s="11" t="s">
        <v>1</v>
      </c>
      <c r="B4" s="11" t="s">
        <v>3</v>
      </c>
      <c r="C4" s="11" t="s">
        <v>1</v>
      </c>
      <c r="D4" s="11" t="s">
        <v>5</v>
      </c>
      <c r="E4" s="11" t="s">
        <v>29</v>
      </c>
      <c r="F4" s="11" t="s">
        <v>13</v>
      </c>
      <c r="G4" s="11" t="s">
        <v>15</v>
      </c>
      <c r="H4" s="11" t="s">
        <v>13</v>
      </c>
      <c r="I4" s="11" t="s">
        <v>14</v>
      </c>
      <c r="K4" s="11" t="s">
        <v>6</v>
      </c>
      <c r="L4" s="14" t="s">
        <v>20</v>
      </c>
      <c r="M4" s="14"/>
      <c r="N4" s="15"/>
    </row>
    <row r="5" spans="1:14" s="1" customFormat="1">
      <c r="N5" s="8"/>
    </row>
    <row r="6" spans="1:14" s="1" customFormat="1" ht="60">
      <c r="A6" s="1" t="s">
        <v>19</v>
      </c>
      <c r="B6" s="19" t="s">
        <v>18</v>
      </c>
      <c r="C6" s="1" t="s">
        <v>23</v>
      </c>
      <c r="D6" s="1" t="s">
        <v>36</v>
      </c>
      <c r="E6" s="1">
        <v>1</v>
      </c>
      <c r="F6" s="2">
        <v>1.5599999999999999E-2</v>
      </c>
      <c r="G6" s="1" t="s">
        <v>24</v>
      </c>
      <c r="H6" s="1">
        <v>2.1999999999999999E-2</v>
      </c>
      <c r="I6" s="1">
        <v>175</v>
      </c>
      <c r="J6" s="2">
        <f xml:space="preserve"> $F6+ 2*($H6*$I6)/1000</f>
        <v>2.3299999999999998E-2</v>
      </c>
      <c r="K6" s="4">
        <f>$L6*$J6</f>
        <v>9.3199999999999985</v>
      </c>
      <c r="L6" s="1">
        <v>400</v>
      </c>
      <c r="M6" s="8" t="s">
        <v>22</v>
      </c>
      <c r="N6" s="20" t="s">
        <v>38</v>
      </c>
    </row>
    <row r="7" spans="1:14" s="1" customFormat="1" ht="21">
      <c r="B7" s="16"/>
      <c r="F7" s="2"/>
      <c r="J7" s="2"/>
      <c r="K7" s="4"/>
      <c r="L7" s="18"/>
      <c r="M7" s="17"/>
      <c r="N7" s="8"/>
    </row>
    <row r="8" spans="1:14" s="1" customFormat="1">
      <c r="A8" s="1" t="s">
        <v>19</v>
      </c>
      <c r="B8" s="5" t="s">
        <v>18</v>
      </c>
      <c r="C8" s="1" t="s">
        <v>25</v>
      </c>
      <c r="D8" s="1" t="s">
        <v>27</v>
      </c>
      <c r="E8" s="1">
        <v>3</v>
      </c>
      <c r="F8" s="2">
        <v>17</v>
      </c>
      <c r="G8" s="1">
        <v>10</v>
      </c>
      <c r="H8" s="1">
        <v>1.02</v>
      </c>
      <c r="I8" s="1">
        <v>175</v>
      </c>
      <c r="J8" s="2">
        <f xml:space="preserve"> ($F8*$E8)+ 2*($H8*$I8)/1000</f>
        <v>51.356999999999999</v>
      </c>
      <c r="K8" s="4">
        <f t="shared" ref="K8:K14" si="0">$L8*$J8</f>
        <v>123.2568</v>
      </c>
      <c r="L8" s="1">
        <v>2.4</v>
      </c>
      <c r="M8" s="8"/>
      <c r="N8" s="8" t="s">
        <v>244</v>
      </c>
    </row>
    <row r="9" spans="1:14" s="1" customFormat="1">
      <c r="A9" s="1" t="s">
        <v>19</v>
      </c>
      <c r="B9" s="5" t="s">
        <v>18</v>
      </c>
      <c r="C9" s="1" t="s">
        <v>26</v>
      </c>
      <c r="D9" s="1" t="s">
        <v>28</v>
      </c>
      <c r="E9" s="1">
        <v>1</v>
      </c>
      <c r="F9" s="2">
        <v>4.84</v>
      </c>
      <c r="G9" s="1">
        <v>10</v>
      </c>
      <c r="H9" s="1">
        <v>1.02</v>
      </c>
      <c r="I9" s="1">
        <v>175</v>
      </c>
      <c r="J9" s="2">
        <f xml:space="preserve"> $F9+ 2*($H9*$I9)/1000</f>
        <v>5.1970000000000001</v>
      </c>
      <c r="K9" s="4">
        <f t="shared" si="0"/>
        <v>20.788</v>
      </c>
      <c r="L9" s="1">
        <v>4</v>
      </c>
      <c r="M9" s="8" t="s">
        <v>37</v>
      </c>
      <c r="N9" s="8" t="s">
        <v>237</v>
      </c>
    </row>
    <row r="10" spans="1:14" s="1" customFormat="1">
      <c r="A10" s="1" t="s">
        <v>19</v>
      </c>
      <c r="B10" s="5" t="s">
        <v>18</v>
      </c>
      <c r="C10" s="1" t="s">
        <v>34</v>
      </c>
      <c r="D10" s="1" t="s">
        <v>28</v>
      </c>
      <c r="E10" s="1">
        <v>1</v>
      </c>
      <c r="F10" s="2">
        <v>4.84</v>
      </c>
      <c r="G10" s="1">
        <v>10</v>
      </c>
      <c r="H10" s="1">
        <v>1.02</v>
      </c>
      <c r="I10" s="1">
        <v>175</v>
      </c>
      <c r="J10" s="2">
        <f xml:space="preserve"> $F10+ 2*($H10*$I10)/1000</f>
        <v>5.1970000000000001</v>
      </c>
      <c r="K10" s="4">
        <f t="shared" si="0"/>
        <v>20.788</v>
      </c>
      <c r="L10" s="1">
        <v>4</v>
      </c>
      <c r="M10" s="8" t="s">
        <v>37</v>
      </c>
      <c r="N10" s="8" t="s">
        <v>237</v>
      </c>
    </row>
    <row r="11" spans="1:14" s="1" customFormat="1">
      <c r="A11" s="1" t="s">
        <v>19</v>
      </c>
      <c r="B11" s="5" t="s">
        <v>18</v>
      </c>
      <c r="C11" s="1" t="s">
        <v>30</v>
      </c>
      <c r="D11" s="1" t="s">
        <v>27</v>
      </c>
      <c r="E11" s="1">
        <v>4</v>
      </c>
      <c r="F11" s="2">
        <v>17</v>
      </c>
      <c r="G11" s="1">
        <v>10</v>
      </c>
      <c r="H11" s="1">
        <v>1.02</v>
      </c>
      <c r="I11" s="1">
        <v>170</v>
      </c>
      <c r="J11" s="2">
        <f xml:space="preserve"> ($F11*$E11)+ 2*($H11*$I11)/1000</f>
        <v>68.346800000000002</v>
      </c>
      <c r="K11" s="4">
        <f t="shared" si="0"/>
        <v>164.03232</v>
      </c>
      <c r="L11" s="1">
        <v>2.4</v>
      </c>
      <c r="M11" s="8"/>
      <c r="N11" s="8" t="s">
        <v>245</v>
      </c>
    </row>
    <row r="12" spans="1:14" s="1" customFormat="1">
      <c r="A12" s="1" t="s">
        <v>19</v>
      </c>
      <c r="B12" s="5" t="s">
        <v>18</v>
      </c>
      <c r="C12" s="1" t="s">
        <v>31</v>
      </c>
      <c r="D12" s="1" t="s">
        <v>27</v>
      </c>
      <c r="E12" s="1">
        <v>3</v>
      </c>
      <c r="F12" s="2">
        <v>17</v>
      </c>
      <c r="G12" s="1">
        <v>10</v>
      </c>
      <c r="H12" s="1">
        <v>1.02</v>
      </c>
      <c r="I12" s="1">
        <v>170</v>
      </c>
      <c r="J12" s="2">
        <f xml:space="preserve"> ($F12*$E12)+ 2*($H12*$I12)/1000</f>
        <v>51.346800000000002</v>
      </c>
      <c r="K12" s="4">
        <f t="shared" si="0"/>
        <v>123.23232</v>
      </c>
      <c r="L12" s="1">
        <v>2.4</v>
      </c>
      <c r="M12" s="8"/>
      <c r="N12" s="8" t="s">
        <v>244</v>
      </c>
    </row>
    <row r="13" spans="1:14" s="1" customFormat="1">
      <c r="A13" s="1" t="s">
        <v>19</v>
      </c>
      <c r="B13" s="5" t="s">
        <v>18</v>
      </c>
      <c r="C13" s="1" t="s">
        <v>32</v>
      </c>
      <c r="D13" s="1" t="s">
        <v>28</v>
      </c>
      <c r="E13" s="1">
        <v>1</v>
      </c>
      <c r="F13" s="2">
        <v>4.84</v>
      </c>
      <c r="G13" s="1">
        <v>10</v>
      </c>
      <c r="H13" s="1">
        <v>1.02</v>
      </c>
      <c r="I13" s="1">
        <v>165</v>
      </c>
      <c r="J13" s="2">
        <f xml:space="preserve"> $F13+ 2*($H13*$I13)/1000</f>
        <v>5.1765999999999996</v>
      </c>
      <c r="K13" s="4">
        <f t="shared" si="0"/>
        <v>20.706399999999999</v>
      </c>
      <c r="L13" s="1">
        <v>4</v>
      </c>
      <c r="M13" s="8" t="s">
        <v>37</v>
      </c>
      <c r="N13" s="8" t="s">
        <v>237</v>
      </c>
    </row>
    <row r="14" spans="1:14" s="1" customFormat="1">
      <c r="A14" s="1" t="s">
        <v>19</v>
      </c>
      <c r="B14" s="5" t="s">
        <v>18</v>
      </c>
      <c r="C14" s="1" t="s">
        <v>33</v>
      </c>
      <c r="D14" s="1" t="s">
        <v>28</v>
      </c>
      <c r="E14" s="1">
        <v>1</v>
      </c>
      <c r="F14" s="2">
        <v>4.84</v>
      </c>
      <c r="G14" s="1">
        <v>10</v>
      </c>
      <c r="H14" s="1">
        <v>1.02</v>
      </c>
      <c r="I14" s="1">
        <v>165</v>
      </c>
      <c r="J14" s="2">
        <f xml:space="preserve"> $F14+ 2*($H14*$I14)/1000</f>
        <v>5.1765999999999996</v>
      </c>
      <c r="K14" s="4">
        <f t="shared" si="0"/>
        <v>20.706399999999999</v>
      </c>
      <c r="L14" s="1">
        <v>4</v>
      </c>
      <c r="M14" s="8" t="s">
        <v>37</v>
      </c>
      <c r="N14" s="8" t="s">
        <v>237</v>
      </c>
    </row>
    <row r="15" spans="1:14" s="1" customFormat="1">
      <c r="B15" s="9"/>
      <c r="F15" s="2"/>
      <c r="J15" s="2"/>
      <c r="K15" s="4"/>
      <c r="M15" s="8"/>
      <c r="N15" s="8"/>
    </row>
    <row r="16" spans="1:14">
      <c r="A16" s="8" t="s">
        <v>35</v>
      </c>
      <c r="B16" s="9"/>
      <c r="F16" s="3"/>
      <c r="G16" s="1"/>
      <c r="H16" s="1"/>
      <c r="J16" s="3"/>
    </row>
    <row r="17" spans="1:14">
      <c r="A17" s="1"/>
      <c r="B17" s="9"/>
      <c r="F17" s="3"/>
      <c r="G17" s="1"/>
      <c r="H17" s="1"/>
      <c r="J17" s="3"/>
      <c r="N17" s="7" t="s">
        <v>246</v>
      </c>
    </row>
    <row r="18" spans="1:14">
      <c r="A18" s="1"/>
      <c r="B18" s="9"/>
      <c r="F18" s="3"/>
      <c r="G18" s="1"/>
      <c r="H18" s="1"/>
      <c r="J18" s="3"/>
    </row>
    <row r="19" spans="1:14">
      <c r="A19" s="1"/>
      <c r="B19" s="9"/>
      <c r="F19" s="3"/>
      <c r="G19" s="1"/>
      <c r="H19" s="1"/>
      <c r="J19" s="3"/>
    </row>
    <row r="20" spans="1:14">
      <c r="A20" s="1"/>
      <c r="B20" s="9"/>
      <c r="F20" s="3"/>
      <c r="G20" s="1"/>
      <c r="H20" s="1"/>
      <c r="J20" s="3"/>
      <c r="N20" s="7" t="s">
        <v>247</v>
      </c>
    </row>
    <row r="21" spans="1:14">
      <c r="A21" s="1"/>
      <c r="B21" s="9"/>
      <c r="G21" s="1"/>
      <c r="H21" s="1"/>
      <c r="J21" s="3"/>
      <c r="N21" s="7" t="s">
        <v>248</v>
      </c>
    </row>
    <row r="22" spans="1:14">
      <c r="J22" s="3"/>
    </row>
    <row r="23" spans="1:14">
      <c r="J23" s="3"/>
    </row>
    <row r="24" spans="1:14">
      <c r="J24" s="3"/>
    </row>
    <row r="25" spans="1:14">
      <c r="J25" s="3"/>
    </row>
  </sheetData>
  <mergeCells count="1">
    <mergeCell ref="A1:L1"/>
  </mergeCells>
  <pageMargins left="0.7" right="0.7" top="0.75" bottom="0.75" header="0.3" footer="0.3"/>
  <pageSetup paperSize="17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B63"/>
  <sheetViews>
    <sheetView tabSelected="1" topLeftCell="A57" workbookViewId="0">
      <selection activeCell="Q77" sqref="Q77"/>
    </sheetView>
  </sheetViews>
  <sheetFormatPr defaultRowHeight="15"/>
  <cols>
    <col min="1" max="1" width="10.7109375" customWidth="1"/>
    <col min="8" max="8" width="44.140625" customWidth="1"/>
    <col min="20" max="20" width="9.85546875" bestFit="1" customWidth="1"/>
  </cols>
  <sheetData>
    <row r="1" spans="1:210">
      <c r="A1" s="36"/>
      <c r="B1" s="25"/>
      <c r="C1" s="25"/>
      <c r="D1" s="25"/>
      <c r="E1" s="33"/>
      <c r="F1" s="27"/>
      <c r="G1" s="25" t="s">
        <v>39</v>
      </c>
      <c r="H1" s="26" t="s">
        <v>40</v>
      </c>
      <c r="I1" s="22" t="s">
        <v>41</v>
      </c>
      <c r="J1" s="21" t="s">
        <v>42</v>
      </c>
      <c r="K1" s="21" t="s">
        <v>43</v>
      </c>
      <c r="L1" s="21" t="s">
        <v>44</v>
      </c>
      <c r="M1" s="21" t="s">
        <v>44</v>
      </c>
      <c r="N1" s="21" t="s">
        <v>44</v>
      </c>
      <c r="O1" s="44" t="s">
        <v>45</v>
      </c>
      <c r="P1" s="21" t="s">
        <v>44</v>
      </c>
      <c r="Q1" s="44" t="s">
        <v>46</v>
      </c>
      <c r="R1" s="21" t="s">
        <v>47</v>
      </c>
      <c r="S1" s="44" t="s">
        <v>48</v>
      </c>
      <c r="T1" s="44" t="s">
        <v>48</v>
      </c>
      <c r="U1" s="24" t="s">
        <v>49</v>
      </c>
      <c r="V1" s="22" t="s">
        <v>50</v>
      </c>
      <c r="W1" s="24" t="s">
        <v>51</v>
      </c>
      <c r="X1" s="24" t="s">
        <v>52</v>
      </c>
      <c r="Y1" s="21" t="s">
        <v>53</v>
      </c>
      <c r="Z1" s="21" t="s">
        <v>53</v>
      </c>
      <c r="AA1" s="21" t="s">
        <v>53</v>
      </c>
      <c r="AB1" s="21" t="s">
        <v>54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</row>
    <row r="2" spans="1:210">
      <c r="A2" s="36" t="s">
        <v>55</v>
      </c>
      <c r="B2" s="25" t="s">
        <v>56</v>
      </c>
      <c r="C2" s="25" t="s">
        <v>57</v>
      </c>
      <c r="D2" s="25" t="s">
        <v>58</v>
      </c>
      <c r="E2" s="33" t="s">
        <v>59</v>
      </c>
      <c r="F2" s="27" t="s">
        <v>60</v>
      </c>
      <c r="G2" s="21" t="s">
        <v>61</v>
      </c>
      <c r="H2" s="21" t="s">
        <v>62</v>
      </c>
      <c r="I2" s="22" t="s">
        <v>63</v>
      </c>
      <c r="J2" s="21">
        <v>8</v>
      </c>
      <c r="K2" s="21" t="s">
        <v>64</v>
      </c>
      <c r="L2" s="21" t="s">
        <v>65</v>
      </c>
      <c r="M2" s="30"/>
      <c r="N2" s="21" t="s">
        <v>66</v>
      </c>
      <c r="O2" s="44" t="s">
        <v>67</v>
      </c>
      <c r="P2" s="21" t="s">
        <v>68</v>
      </c>
      <c r="Q2" s="44" t="s">
        <v>69</v>
      </c>
      <c r="R2" s="21" t="s">
        <v>67</v>
      </c>
      <c r="S2" s="44" t="s">
        <v>63</v>
      </c>
      <c r="T2" s="44" t="s">
        <v>63</v>
      </c>
      <c r="U2" s="24" t="s">
        <v>52</v>
      </c>
      <c r="V2" s="22" t="s">
        <v>70</v>
      </c>
      <c r="W2" s="24" t="s">
        <v>71</v>
      </c>
      <c r="X2" s="24" t="s">
        <v>66</v>
      </c>
      <c r="Y2" s="21"/>
      <c r="Z2" s="21" t="s">
        <v>72</v>
      </c>
      <c r="AA2" s="21" t="s">
        <v>73</v>
      </c>
      <c r="AB2" s="21" t="s">
        <v>74</v>
      </c>
      <c r="AC2" s="36" t="s">
        <v>75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</row>
    <row r="3" spans="1:210">
      <c r="A3" s="30" t="s">
        <v>76</v>
      </c>
      <c r="B3" s="29"/>
      <c r="C3" s="29" t="s">
        <v>1</v>
      </c>
      <c r="D3" s="29"/>
      <c r="E3" s="34" t="s">
        <v>77</v>
      </c>
      <c r="F3" s="28" t="s">
        <v>78</v>
      </c>
      <c r="G3" s="30" t="s">
        <v>79</v>
      </c>
      <c r="H3" s="30"/>
      <c r="I3" s="31" t="s">
        <v>80</v>
      </c>
      <c r="J3" s="30" t="s">
        <v>81</v>
      </c>
      <c r="K3" s="30" t="s">
        <v>82</v>
      </c>
      <c r="L3" s="21" t="s">
        <v>83</v>
      </c>
      <c r="M3" s="21" t="s">
        <v>83</v>
      </c>
      <c r="N3" s="30"/>
      <c r="O3" s="45" t="s">
        <v>66</v>
      </c>
      <c r="P3" s="30" t="s">
        <v>84</v>
      </c>
      <c r="Q3" s="45" t="s">
        <v>84</v>
      </c>
      <c r="R3" s="30" t="s">
        <v>85</v>
      </c>
      <c r="S3" s="45" t="s">
        <v>86</v>
      </c>
      <c r="T3" s="45" t="s">
        <v>80</v>
      </c>
      <c r="U3" s="41"/>
      <c r="V3" s="31" t="s">
        <v>39</v>
      </c>
      <c r="W3" s="41" t="s">
        <v>52</v>
      </c>
      <c r="X3" s="41"/>
      <c r="Y3" s="30"/>
      <c r="Z3" s="30"/>
      <c r="AA3" s="30"/>
      <c r="AB3" s="30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</row>
    <row r="4" spans="1:210">
      <c r="A4" s="30"/>
      <c r="B4" s="29"/>
      <c r="C4" s="29"/>
      <c r="D4" s="29"/>
      <c r="E4" s="34"/>
      <c r="F4" s="28" t="s">
        <v>87</v>
      </c>
      <c r="G4" s="30"/>
      <c r="H4" s="38"/>
      <c r="I4" s="31"/>
      <c r="J4" s="30"/>
      <c r="K4" s="30"/>
      <c r="L4" s="30">
        <v>1.1000000000000001</v>
      </c>
      <c r="M4" s="30"/>
      <c r="N4" s="30"/>
      <c r="O4" s="45"/>
      <c r="P4" s="30"/>
      <c r="Q4" s="45"/>
      <c r="R4" s="30"/>
      <c r="S4" s="45"/>
      <c r="T4" s="45"/>
      <c r="U4" s="41"/>
      <c r="V4" s="31"/>
      <c r="W4" s="41"/>
      <c r="X4" s="41"/>
      <c r="Y4" s="32" t="s">
        <v>39</v>
      </c>
      <c r="Z4" s="32"/>
      <c r="AA4" s="32" t="s">
        <v>39</v>
      </c>
      <c r="AB4" s="32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</row>
    <row r="5" spans="1:210">
      <c r="A5" s="36">
        <v>1</v>
      </c>
      <c r="B5" s="25" t="s">
        <v>88</v>
      </c>
      <c r="C5" s="25" t="s">
        <v>39</v>
      </c>
      <c r="D5" s="25"/>
      <c r="E5" s="25" t="s">
        <v>89</v>
      </c>
      <c r="F5" s="27">
        <v>0.04</v>
      </c>
      <c r="G5" s="21"/>
      <c r="H5" s="21" t="s">
        <v>90</v>
      </c>
      <c r="I5" s="22">
        <v>1</v>
      </c>
      <c r="J5" s="21">
        <v>8</v>
      </c>
      <c r="K5" s="37"/>
      <c r="L5" s="30">
        <v>8.8000000000000007</v>
      </c>
      <c r="M5" s="30">
        <v>20</v>
      </c>
      <c r="N5" s="21">
        <v>20</v>
      </c>
      <c r="O5" s="44">
        <v>10.199999999999999</v>
      </c>
      <c r="P5" s="21">
        <v>0</v>
      </c>
      <c r="Q5" s="44">
        <v>10.199999999999999</v>
      </c>
      <c r="R5" s="21">
        <v>0.80000000000000071</v>
      </c>
      <c r="S5" s="44">
        <v>0.51</v>
      </c>
      <c r="T5" s="44">
        <v>0.51</v>
      </c>
      <c r="U5" s="41">
        <v>40016</v>
      </c>
      <c r="V5" s="22"/>
      <c r="W5" s="24"/>
      <c r="X5" s="24">
        <v>40024</v>
      </c>
      <c r="Y5" s="24" t="s">
        <v>91</v>
      </c>
      <c r="Z5" s="24" t="s">
        <v>92</v>
      </c>
      <c r="AA5" s="24"/>
      <c r="AB5" s="24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21"/>
      <c r="HB5" s="21"/>
    </row>
    <row r="6" spans="1:210">
      <c r="A6" s="36">
        <v>2</v>
      </c>
      <c r="B6" s="25" t="s">
        <v>88</v>
      </c>
      <c r="C6" s="25" t="s">
        <v>93</v>
      </c>
      <c r="D6" s="25" t="s">
        <v>94</v>
      </c>
      <c r="E6" s="25" t="s">
        <v>89</v>
      </c>
      <c r="F6" s="27">
        <v>0.04</v>
      </c>
      <c r="G6" s="21"/>
      <c r="H6" s="21" t="s">
        <v>95</v>
      </c>
      <c r="I6" s="22">
        <v>1</v>
      </c>
      <c r="J6" s="21">
        <v>8</v>
      </c>
      <c r="K6" s="37"/>
      <c r="L6" s="30">
        <v>8.8000000000000007</v>
      </c>
      <c r="M6" s="30">
        <v>20</v>
      </c>
      <c r="N6" s="21">
        <v>20</v>
      </c>
      <c r="O6" s="44">
        <v>39.6</v>
      </c>
      <c r="P6" s="21">
        <v>0</v>
      </c>
      <c r="Q6" s="44">
        <v>39.6</v>
      </c>
      <c r="R6" s="21">
        <v>0.80000000000000071</v>
      </c>
      <c r="S6" s="44">
        <v>1.98</v>
      </c>
      <c r="T6" s="44">
        <v>1.98</v>
      </c>
      <c r="U6" s="41">
        <v>40016</v>
      </c>
      <c r="V6" s="22"/>
      <c r="W6" s="24"/>
      <c r="X6" s="24">
        <v>40024</v>
      </c>
      <c r="Y6" s="24" t="s">
        <v>91</v>
      </c>
      <c r="Z6" s="24" t="s">
        <v>96</v>
      </c>
      <c r="AA6" s="24"/>
      <c r="AB6" s="24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21"/>
      <c r="HB6" s="21"/>
    </row>
    <row r="7" spans="1:210">
      <c r="A7" s="36">
        <v>3</v>
      </c>
      <c r="B7" s="25" t="s">
        <v>88</v>
      </c>
      <c r="C7" s="25" t="s">
        <v>97</v>
      </c>
      <c r="D7" s="25" t="s">
        <v>98</v>
      </c>
      <c r="E7" s="25" t="s">
        <v>89</v>
      </c>
      <c r="F7" s="27">
        <v>0.04</v>
      </c>
      <c r="G7" s="21"/>
      <c r="H7" s="21" t="s">
        <v>99</v>
      </c>
      <c r="I7" s="22">
        <v>22</v>
      </c>
      <c r="J7" s="21">
        <v>176</v>
      </c>
      <c r="K7" s="37"/>
      <c r="L7" s="30">
        <v>193.60000000000002</v>
      </c>
      <c r="M7" s="30">
        <v>200</v>
      </c>
      <c r="N7" s="21">
        <v>200</v>
      </c>
      <c r="O7" s="44">
        <v>28.000000000000004</v>
      </c>
      <c r="P7" s="21">
        <v>0</v>
      </c>
      <c r="Q7" s="44">
        <v>28.000000000000004</v>
      </c>
      <c r="R7" s="21">
        <v>17.600000000000023</v>
      </c>
      <c r="S7" s="44">
        <v>0.14000000000000001</v>
      </c>
      <c r="T7" s="44">
        <v>3.08</v>
      </c>
      <c r="U7" s="41">
        <v>40016</v>
      </c>
      <c r="V7" s="22"/>
      <c r="W7" s="24"/>
      <c r="X7" s="24">
        <v>40024</v>
      </c>
      <c r="Y7" s="24" t="s">
        <v>91</v>
      </c>
      <c r="Z7" s="24" t="s">
        <v>100</v>
      </c>
      <c r="AA7" s="24"/>
      <c r="AB7" s="24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21"/>
      <c r="HB7" s="21"/>
    </row>
    <row r="8" spans="1:210">
      <c r="A8" s="36">
        <v>4</v>
      </c>
      <c r="B8" s="25" t="s">
        <v>88</v>
      </c>
      <c r="C8" s="25" t="s">
        <v>101</v>
      </c>
      <c r="D8" s="25" t="s">
        <v>102</v>
      </c>
      <c r="E8" s="25" t="s">
        <v>89</v>
      </c>
      <c r="F8" s="27">
        <v>0.04</v>
      </c>
      <c r="G8" s="21"/>
      <c r="H8" s="21" t="s">
        <v>103</v>
      </c>
      <c r="I8" s="22">
        <v>2</v>
      </c>
      <c r="J8" s="21">
        <v>16</v>
      </c>
      <c r="K8" s="37"/>
      <c r="L8" s="30">
        <v>17.600000000000001</v>
      </c>
      <c r="M8" s="30">
        <v>25</v>
      </c>
      <c r="N8" s="21">
        <v>0</v>
      </c>
      <c r="O8" s="44">
        <v>0</v>
      </c>
      <c r="P8" s="21">
        <v>17.600000000000001</v>
      </c>
      <c r="Q8" s="44">
        <v>18</v>
      </c>
      <c r="R8" s="21">
        <v>1.6000000000000014</v>
      </c>
      <c r="S8" s="44">
        <v>0.72</v>
      </c>
      <c r="T8" s="44">
        <v>1.44</v>
      </c>
      <c r="U8" s="24">
        <v>40017</v>
      </c>
      <c r="V8" s="22"/>
      <c r="W8" s="24"/>
      <c r="X8" s="24" t="s">
        <v>39</v>
      </c>
      <c r="Y8" s="24" t="s">
        <v>104</v>
      </c>
      <c r="Z8" s="24" t="s">
        <v>105</v>
      </c>
      <c r="AA8" s="24" t="s">
        <v>106</v>
      </c>
      <c r="AB8" s="24" t="s">
        <v>107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21"/>
      <c r="GZ8" s="21"/>
      <c r="HA8" s="21"/>
      <c r="HB8" s="21"/>
    </row>
    <row r="9" spans="1:210">
      <c r="A9" s="36">
        <v>5</v>
      </c>
      <c r="B9" s="25" t="s">
        <v>88</v>
      </c>
      <c r="C9" s="25" t="s">
        <v>97</v>
      </c>
      <c r="D9" s="25" t="s">
        <v>108</v>
      </c>
      <c r="E9" s="25" t="s">
        <v>89</v>
      </c>
      <c r="F9" s="27">
        <v>0.04</v>
      </c>
      <c r="G9" s="21"/>
      <c r="H9" s="21" t="s">
        <v>109</v>
      </c>
      <c r="I9" s="22">
        <v>2</v>
      </c>
      <c r="J9" s="21">
        <v>16</v>
      </c>
      <c r="K9" s="37"/>
      <c r="L9" s="30">
        <v>17.600000000000001</v>
      </c>
      <c r="M9" s="30">
        <v>20</v>
      </c>
      <c r="N9" s="21">
        <v>20</v>
      </c>
      <c r="O9" s="44">
        <v>64.800000000000011</v>
      </c>
      <c r="P9" s="21">
        <v>0</v>
      </c>
      <c r="Q9" s="44">
        <v>64.800000000000011</v>
      </c>
      <c r="R9" s="21">
        <v>1.6000000000000014</v>
      </c>
      <c r="S9" s="44">
        <v>3.24</v>
      </c>
      <c r="T9" s="44">
        <v>6.48</v>
      </c>
      <c r="U9" s="41">
        <v>40016</v>
      </c>
      <c r="V9" s="22"/>
      <c r="W9" s="24"/>
      <c r="X9" s="24">
        <v>40024</v>
      </c>
      <c r="Y9" s="24" t="s">
        <v>91</v>
      </c>
      <c r="Z9" s="24" t="s">
        <v>110</v>
      </c>
      <c r="AA9" s="24"/>
      <c r="AB9" s="24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21"/>
      <c r="GZ9" s="21"/>
      <c r="HA9" s="21"/>
      <c r="HB9" s="21"/>
    </row>
    <row r="10" spans="1:210">
      <c r="A10" s="36">
        <v>6</v>
      </c>
      <c r="B10" s="25" t="s">
        <v>88</v>
      </c>
      <c r="C10" s="25" t="s">
        <v>97</v>
      </c>
      <c r="D10" s="25" t="s">
        <v>111</v>
      </c>
      <c r="E10" s="25"/>
      <c r="F10" s="27"/>
      <c r="G10" s="21">
        <v>1206</v>
      </c>
      <c r="H10" s="21" t="s">
        <v>112</v>
      </c>
      <c r="I10" s="22">
        <v>2</v>
      </c>
      <c r="J10" s="21">
        <v>16</v>
      </c>
      <c r="K10" s="37">
        <v>18</v>
      </c>
      <c r="L10" s="30">
        <v>0</v>
      </c>
      <c r="M10" s="30">
        <v>0</v>
      </c>
      <c r="N10" s="21">
        <v>0</v>
      </c>
      <c r="O10" s="44">
        <v>0</v>
      </c>
      <c r="P10" s="21">
        <v>0</v>
      </c>
      <c r="Q10" s="44">
        <v>0</v>
      </c>
      <c r="R10" s="21">
        <v>2</v>
      </c>
      <c r="S10" s="44">
        <v>4.74</v>
      </c>
      <c r="T10" s="44">
        <v>9.48</v>
      </c>
      <c r="U10" s="24" t="s">
        <v>39</v>
      </c>
      <c r="V10" s="22"/>
      <c r="W10" s="24"/>
      <c r="X10" s="24" t="s">
        <v>39</v>
      </c>
      <c r="Y10" s="24" t="s">
        <v>113</v>
      </c>
      <c r="Z10" s="24" t="s">
        <v>114</v>
      </c>
      <c r="AA10" s="24" t="s">
        <v>115</v>
      </c>
      <c r="AB10" s="24" t="s">
        <v>116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21"/>
      <c r="HB10" s="21"/>
    </row>
    <row r="11" spans="1:210">
      <c r="A11" s="36">
        <v>7</v>
      </c>
      <c r="B11" s="25" t="s">
        <v>88</v>
      </c>
      <c r="C11" s="25" t="s">
        <v>117</v>
      </c>
      <c r="D11" s="25" t="s">
        <v>118</v>
      </c>
      <c r="E11" s="25"/>
      <c r="F11" s="27"/>
      <c r="G11" s="21"/>
      <c r="H11" s="21" t="s">
        <v>119</v>
      </c>
      <c r="I11" s="22">
        <v>3</v>
      </c>
      <c r="J11" s="21">
        <v>24</v>
      </c>
      <c r="K11" s="37">
        <v>24</v>
      </c>
      <c r="L11" s="30">
        <v>2.4000000000000021</v>
      </c>
      <c r="M11" s="30">
        <v>0</v>
      </c>
      <c r="N11" s="21">
        <v>0</v>
      </c>
      <c r="O11" s="44">
        <v>0</v>
      </c>
      <c r="P11" s="21">
        <v>2.4000000000000021</v>
      </c>
      <c r="Q11" s="44">
        <v>0</v>
      </c>
      <c r="R11" s="21">
        <v>2.4000000000000021</v>
      </c>
      <c r="S11" s="44">
        <v>1.06</v>
      </c>
      <c r="T11" s="44">
        <v>3.18</v>
      </c>
      <c r="U11" s="24" t="s">
        <v>39</v>
      </c>
      <c r="V11" s="22"/>
      <c r="W11" s="24"/>
      <c r="X11" s="24" t="s">
        <v>39</v>
      </c>
      <c r="Y11" s="24" t="s">
        <v>104</v>
      </c>
      <c r="Z11" s="24" t="s">
        <v>120</v>
      </c>
      <c r="AA11" s="24" t="s">
        <v>106</v>
      </c>
      <c r="AB11" s="24" t="s">
        <v>107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21"/>
      <c r="HB11" s="21"/>
    </row>
    <row r="12" spans="1:210">
      <c r="A12" s="36">
        <v>8</v>
      </c>
      <c r="B12" s="25" t="s">
        <v>121</v>
      </c>
      <c r="C12" s="25" t="s">
        <v>122</v>
      </c>
      <c r="D12" s="25" t="s">
        <v>123</v>
      </c>
      <c r="E12" s="25"/>
      <c r="F12" s="27">
        <v>0.3</v>
      </c>
      <c r="G12" s="21" t="s">
        <v>124</v>
      </c>
      <c r="H12" s="21" t="s">
        <v>125</v>
      </c>
      <c r="I12" s="22">
        <v>2</v>
      </c>
      <c r="J12" s="21">
        <v>16</v>
      </c>
      <c r="K12" s="37"/>
      <c r="L12" s="30">
        <v>17.600000000000001</v>
      </c>
      <c r="M12" s="30">
        <v>20</v>
      </c>
      <c r="N12" s="21">
        <v>20</v>
      </c>
      <c r="O12" s="44">
        <v>4</v>
      </c>
      <c r="P12" s="21">
        <v>0</v>
      </c>
      <c r="Q12" s="44">
        <v>4</v>
      </c>
      <c r="R12" s="21">
        <v>1.6000000000000014</v>
      </c>
      <c r="S12" s="44">
        <v>0.2</v>
      </c>
      <c r="T12" s="44">
        <v>0.4</v>
      </c>
      <c r="U12" s="41">
        <v>40016</v>
      </c>
      <c r="V12" s="22"/>
      <c r="W12" s="24"/>
      <c r="X12" s="24">
        <v>40024</v>
      </c>
      <c r="Y12" s="24" t="s">
        <v>91</v>
      </c>
      <c r="Z12" s="24" t="s">
        <v>126</v>
      </c>
      <c r="AA12" s="24"/>
      <c r="AB12" s="24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21"/>
      <c r="HB12" s="21"/>
    </row>
    <row r="13" spans="1:210">
      <c r="A13" s="36">
        <v>9</v>
      </c>
      <c r="B13" s="25" t="s">
        <v>121</v>
      </c>
      <c r="C13" s="25" t="s">
        <v>127</v>
      </c>
      <c r="D13" s="25" t="s">
        <v>128</v>
      </c>
      <c r="E13" s="25"/>
      <c r="F13" s="27">
        <v>0.3</v>
      </c>
      <c r="G13" s="21" t="s">
        <v>124</v>
      </c>
      <c r="H13" s="21" t="s">
        <v>129</v>
      </c>
      <c r="I13" s="22">
        <v>1</v>
      </c>
      <c r="J13" s="21">
        <v>8</v>
      </c>
      <c r="K13" s="37">
        <v>10</v>
      </c>
      <c r="L13" s="30">
        <v>0</v>
      </c>
      <c r="M13" s="30">
        <v>0</v>
      </c>
      <c r="N13" s="21">
        <v>0</v>
      </c>
      <c r="O13" s="44">
        <v>0</v>
      </c>
      <c r="P13" s="21">
        <v>0</v>
      </c>
      <c r="Q13" s="44">
        <v>0</v>
      </c>
      <c r="R13" s="21">
        <v>2</v>
      </c>
      <c r="S13" s="44">
        <v>0.03</v>
      </c>
      <c r="T13" s="44">
        <v>0.03</v>
      </c>
      <c r="U13" s="41" t="s">
        <v>39</v>
      </c>
      <c r="V13" s="22"/>
      <c r="W13" s="24" t="s">
        <v>39</v>
      </c>
      <c r="X13" s="24" t="s">
        <v>39</v>
      </c>
      <c r="Y13" s="24" t="s">
        <v>91</v>
      </c>
      <c r="Z13" s="24" t="s">
        <v>130</v>
      </c>
      <c r="AA13" s="36"/>
      <c r="AB13" s="36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21"/>
      <c r="HB13" s="21"/>
    </row>
    <row r="14" spans="1:210">
      <c r="A14" s="36">
        <v>10</v>
      </c>
      <c r="B14" s="25" t="s">
        <v>121</v>
      </c>
      <c r="C14" s="25" t="s">
        <v>39</v>
      </c>
      <c r="D14" s="25" t="s">
        <v>131</v>
      </c>
      <c r="E14" s="25"/>
      <c r="F14" s="27">
        <v>0.3</v>
      </c>
      <c r="G14" s="21" t="s">
        <v>124</v>
      </c>
      <c r="H14" s="21" t="s">
        <v>132</v>
      </c>
      <c r="I14" s="22">
        <v>2</v>
      </c>
      <c r="J14" s="21">
        <v>16</v>
      </c>
      <c r="K14" s="37">
        <v>0</v>
      </c>
      <c r="L14" s="30">
        <v>17.600000000000001</v>
      </c>
      <c r="M14" s="30">
        <v>20</v>
      </c>
      <c r="N14" s="21">
        <v>20</v>
      </c>
      <c r="O14" s="44">
        <v>1.2</v>
      </c>
      <c r="P14" s="21">
        <v>0</v>
      </c>
      <c r="Q14" s="44">
        <v>1.2</v>
      </c>
      <c r="R14" s="21">
        <v>1.6000000000000014</v>
      </c>
      <c r="S14" s="44">
        <v>0.06</v>
      </c>
      <c r="T14" s="44">
        <v>0.12</v>
      </c>
      <c r="U14" s="41">
        <v>40016</v>
      </c>
      <c r="V14" s="22"/>
      <c r="W14" s="24" t="s">
        <v>39</v>
      </c>
      <c r="X14" s="24">
        <v>40024</v>
      </c>
      <c r="Y14" s="24" t="s">
        <v>91</v>
      </c>
      <c r="Z14" s="24" t="s">
        <v>133</v>
      </c>
      <c r="AA14" s="36"/>
      <c r="AB14" s="36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21"/>
      <c r="HB14" s="21"/>
    </row>
    <row r="15" spans="1:210">
      <c r="A15" s="36">
        <v>10</v>
      </c>
      <c r="B15" s="25" t="s">
        <v>134</v>
      </c>
      <c r="C15" s="23" t="s">
        <v>122</v>
      </c>
      <c r="D15" s="21" t="s">
        <v>135</v>
      </c>
      <c r="E15" s="35" t="s">
        <v>39</v>
      </c>
      <c r="F15" s="40"/>
      <c r="G15" s="30">
        <v>1206</v>
      </c>
      <c r="H15" s="21" t="s">
        <v>136</v>
      </c>
      <c r="I15" s="22">
        <v>2</v>
      </c>
      <c r="J15" s="21">
        <v>16</v>
      </c>
      <c r="K15" s="37"/>
      <c r="L15" s="30">
        <v>17.600000000000001</v>
      </c>
      <c r="M15" s="30">
        <v>100</v>
      </c>
      <c r="N15" s="21">
        <v>0</v>
      </c>
      <c r="O15" s="44">
        <v>0</v>
      </c>
      <c r="P15" s="21">
        <v>17.600000000000001</v>
      </c>
      <c r="Q15" s="44">
        <v>21</v>
      </c>
      <c r="R15" s="21">
        <v>1.6000000000000014</v>
      </c>
      <c r="S15" s="45">
        <v>0.21</v>
      </c>
      <c r="T15" s="44">
        <v>0.42</v>
      </c>
      <c r="U15" s="41">
        <v>40017</v>
      </c>
      <c r="V15" s="31"/>
      <c r="W15" s="41"/>
      <c r="X15" s="41" t="s">
        <v>39</v>
      </c>
      <c r="Y15" s="24" t="s">
        <v>137</v>
      </c>
      <c r="Z15" s="24" t="s">
        <v>138</v>
      </c>
      <c r="AA15" s="24" t="s">
        <v>139</v>
      </c>
      <c r="AB15" s="24" t="s">
        <v>39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</row>
    <row r="16" spans="1:210">
      <c r="A16" s="36">
        <v>11</v>
      </c>
      <c r="B16" s="25" t="s">
        <v>134</v>
      </c>
      <c r="C16" s="23" t="s">
        <v>122</v>
      </c>
      <c r="D16" s="21" t="s">
        <v>140</v>
      </c>
      <c r="E16" s="35" t="s">
        <v>39</v>
      </c>
      <c r="F16" s="40"/>
      <c r="G16" s="30">
        <v>1206</v>
      </c>
      <c r="H16" s="21" t="s">
        <v>141</v>
      </c>
      <c r="I16" s="22">
        <v>2</v>
      </c>
      <c r="J16" s="21">
        <v>16</v>
      </c>
      <c r="K16" s="37">
        <v>18</v>
      </c>
      <c r="L16" s="30">
        <v>0</v>
      </c>
      <c r="M16" s="30">
        <v>0</v>
      </c>
      <c r="N16" s="21">
        <v>0</v>
      </c>
      <c r="O16" s="44">
        <v>0</v>
      </c>
      <c r="P16" s="21">
        <v>0</v>
      </c>
      <c r="Q16" s="44">
        <v>0</v>
      </c>
      <c r="R16" s="21">
        <v>2</v>
      </c>
      <c r="S16" s="45">
        <v>0.21</v>
      </c>
      <c r="T16" s="44">
        <v>0.42</v>
      </c>
      <c r="U16" s="41" t="s">
        <v>39</v>
      </c>
      <c r="V16" s="31"/>
      <c r="W16" s="41"/>
      <c r="X16" s="41" t="s">
        <v>39</v>
      </c>
      <c r="Y16" s="24" t="s">
        <v>113</v>
      </c>
      <c r="Z16" s="24" t="s">
        <v>142</v>
      </c>
      <c r="AA16" s="24" t="s">
        <v>115</v>
      </c>
      <c r="AB16" s="24" t="s">
        <v>116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</row>
    <row r="17" spans="1:210">
      <c r="A17" s="36">
        <v>12</v>
      </c>
      <c r="B17" s="25" t="s">
        <v>143</v>
      </c>
      <c r="C17" s="23" t="s">
        <v>144</v>
      </c>
      <c r="D17" s="30">
        <v>1803280</v>
      </c>
      <c r="E17" s="35" t="s">
        <v>145</v>
      </c>
      <c r="F17" s="40"/>
      <c r="G17" s="30">
        <v>1206</v>
      </c>
      <c r="H17" s="21" t="s">
        <v>146</v>
      </c>
      <c r="I17" s="22">
        <v>1</v>
      </c>
      <c r="J17" s="21">
        <v>8</v>
      </c>
      <c r="K17" s="37"/>
      <c r="L17" s="30">
        <v>8.8000000000000007</v>
      </c>
      <c r="M17" s="30">
        <v>10</v>
      </c>
      <c r="N17" s="21">
        <v>0</v>
      </c>
      <c r="O17" s="44">
        <v>0</v>
      </c>
      <c r="P17" s="21">
        <v>8.8000000000000007</v>
      </c>
      <c r="Q17" s="44">
        <v>9.3000000000000007</v>
      </c>
      <c r="R17" s="21">
        <v>0.80000000000000071</v>
      </c>
      <c r="S17" s="45">
        <v>0.93</v>
      </c>
      <c r="T17" s="44">
        <v>0.93</v>
      </c>
      <c r="U17" s="41">
        <v>40017</v>
      </c>
      <c r="V17" s="31"/>
      <c r="W17" s="41"/>
      <c r="X17" s="41" t="s">
        <v>39</v>
      </c>
      <c r="Y17" s="24" t="s">
        <v>137</v>
      </c>
      <c r="Z17" s="24" t="s">
        <v>147</v>
      </c>
      <c r="AA17" s="24" t="s">
        <v>139</v>
      </c>
      <c r="AB17" s="24" t="s">
        <v>39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0"/>
      <c r="HB17" s="30"/>
    </row>
    <row r="18" spans="1:210">
      <c r="A18" s="36">
        <v>13</v>
      </c>
      <c r="B18" s="25" t="s">
        <v>143</v>
      </c>
      <c r="C18" s="23" t="s">
        <v>144</v>
      </c>
      <c r="D18" s="30">
        <v>1803581</v>
      </c>
      <c r="E18" s="25" t="s">
        <v>89</v>
      </c>
      <c r="F18" s="27">
        <v>0.04</v>
      </c>
      <c r="G18" s="21"/>
      <c r="H18" s="21" t="s">
        <v>148</v>
      </c>
      <c r="I18" s="22">
        <v>1</v>
      </c>
      <c r="J18" s="21">
        <v>8</v>
      </c>
      <c r="K18" s="37"/>
      <c r="L18" s="30">
        <v>8.8000000000000007</v>
      </c>
      <c r="M18" s="30">
        <v>10</v>
      </c>
      <c r="N18" s="21">
        <v>0</v>
      </c>
      <c r="O18" s="44">
        <v>0</v>
      </c>
      <c r="P18" s="21">
        <v>8.8000000000000007</v>
      </c>
      <c r="Q18" s="44">
        <v>26.299999999999997</v>
      </c>
      <c r="R18" s="21">
        <v>0.80000000000000071</v>
      </c>
      <c r="S18" s="44">
        <v>2.63</v>
      </c>
      <c r="T18" s="44">
        <v>2.63</v>
      </c>
      <c r="U18" s="41">
        <v>40017</v>
      </c>
      <c r="V18" s="31"/>
      <c r="W18" s="41"/>
      <c r="X18" s="41" t="s">
        <v>39</v>
      </c>
      <c r="Y18" s="24" t="s">
        <v>137</v>
      </c>
      <c r="Z18" s="24" t="s">
        <v>149</v>
      </c>
      <c r="AA18" s="24" t="s">
        <v>139</v>
      </c>
      <c r="AB18" s="24" t="s">
        <v>39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21"/>
      <c r="HB18" s="21"/>
    </row>
    <row r="19" spans="1:210">
      <c r="A19" s="36">
        <v>14</v>
      </c>
      <c r="B19" s="25" t="s">
        <v>143</v>
      </c>
      <c r="C19" s="23" t="s">
        <v>144</v>
      </c>
      <c r="D19" s="30">
        <v>1804823</v>
      </c>
      <c r="E19" s="35" t="s">
        <v>145</v>
      </c>
      <c r="F19" s="40"/>
      <c r="G19" s="30">
        <v>1206</v>
      </c>
      <c r="H19" s="21" t="s">
        <v>150</v>
      </c>
      <c r="I19" s="22">
        <v>1</v>
      </c>
      <c r="J19" s="21">
        <v>8</v>
      </c>
      <c r="K19" s="37"/>
      <c r="L19" s="30">
        <v>8.8000000000000007</v>
      </c>
      <c r="M19" s="30">
        <v>10</v>
      </c>
      <c r="N19" s="21">
        <v>0</v>
      </c>
      <c r="O19" s="44">
        <v>0</v>
      </c>
      <c r="P19" s="21">
        <v>8.8000000000000007</v>
      </c>
      <c r="Q19" s="44">
        <v>65.8</v>
      </c>
      <c r="R19" s="21">
        <v>0.80000000000000071</v>
      </c>
      <c r="S19" s="45">
        <v>6.58</v>
      </c>
      <c r="T19" s="44">
        <v>6.58</v>
      </c>
      <c r="U19" s="41">
        <v>40017</v>
      </c>
      <c r="V19" s="31"/>
      <c r="W19" s="24" t="s">
        <v>39</v>
      </c>
      <c r="X19" s="41" t="s">
        <v>39</v>
      </c>
      <c r="Y19" s="24" t="s">
        <v>137</v>
      </c>
      <c r="Z19" s="24" t="s">
        <v>151</v>
      </c>
      <c r="AA19" s="24" t="s">
        <v>139</v>
      </c>
      <c r="AB19" s="24" t="s">
        <v>39</v>
      </c>
      <c r="AC19" s="21"/>
      <c r="AD19" s="21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</row>
    <row r="20" spans="1:210">
      <c r="A20" s="36">
        <v>15</v>
      </c>
      <c r="B20" s="25" t="s">
        <v>143</v>
      </c>
      <c r="C20" s="23" t="s">
        <v>144</v>
      </c>
      <c r="D20" s="25">
        <v>1804933</v>
      </c>
      <c r="E20" s="25" t="s">
        <v>89</v>
      </c>
      <c r="F20" s="27">
        <v>0.04</v>
      </c>
      <c r="G20" s="21"/>
      <c r="H20" s="21" t="s">
        <v>152</v>
      </c>
      <c r="I20" s="22">
        <v>1</v>
      </c>
      <c r="J20" s="21">
        <v>8</v>
      </c>
      <c r="K20" s="37"/>
      <c r="L20" s="30">
        <v>8.8000000000000007</v>
      </c>
      <c r="M20" s="30">
        <v>10</v>
      </c>
      <c r="N20" s="21">
        <v>0</v>
      </c>
      <c r="O20" s="44">
        <v>0</v>
      </c>
      <c r="P20" s="21">
        <v>8.8000000000000007</v>
      </c>
      <c r="Q20" s="44">
        <v>98.6</v>
      </c>
      <c r="R20" s="21">
        <v>0.80000000000000071</v>
      </c>
      <c r="S20" s="44">
        <v>9.86</v>
      </c>
      <c r="T20" s="44">
        <v>9.86</v>
      </c>
      <c r="U20" s="41">
        <v>40017</v>
      </c>
      <c r="V20" s="22"/>
      <c r="W20" s="24"/>
      <c r="X20" s="41" t="s">
        <v>39</v>
      </c>
      <c r="Y20" s="24" t="s">
        <v>137</v>
      </c>
      <c r="Z20" s="24" t="s">
        <v>153</v>
      </c>
      <c r="AA20" s="24" t="s">
        <v>139</v>
      </c>
      <c r="AB20" s="24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21"/>
      <c r="HB20" s="21"/>
    </row>
    <row r="21" spans="1:210">
      <c r="A21" s="36">
        <v>16</v>
      </c>
      <c r="B21" s="25" t="s">
        <v>143</v>
      </c>
      <c r="C21" s="23" t="s">
        <v>144</v>
      </c>
      <c r="D21" s="30">
        <v>1803316</v>
      </c>
      <c r="E21" s="35" t="s">
        <v>145</v>
      </c>
      <c r="F21" s="40"/>
      <c r="G21" s="30">
        <v>1206</v>
      </c>
      <c r="H21" s="21" t="s">
        <v>154</v>
      </c>
      <c r="I21" s="22">
        <v>1</v>
      </c>
      <c r="J21" s="21">
        <v>8</v>
      </c>
      <c r="K21" s="37"/>
      <c r="L21" s="30">
        <v>8.8000000000000007</v>
      </c>
      <c r="M21" s="30">
        <v>10</v>
      </c>
      <c r="N21" s="21">
        <v>0</v>
      </c>
      <c r="O21" s="44">
        <v>0</v>
      </c>
      <c r="P21" s="21">
        <v>8.8000000000000007</v>
      </c>
      <c r="Q21" s="44">
        <v>18.899999999999999</v>
      </c>
      <c r="R21" s="21">
        <v>0.80000000000000071</v>
      </c>
      <c r="S21" s="45">
        <v>1.89</v>
      </c>
      <c r="T21" s="44">
        <v>1.89</v>
      </c>
      <c r="U21" s="41">
        <v>40017</v>
      </c>
      <c r="V21" s="31"/>
      <c r="W21" s="24" t="s">
        <v>39</v>
      </c>
      <c r="X21" s="41" t="s">
        <v>39</v>
      </c>
      <c r="Y21" s="24" t="s">
        <v>137</v>
      </c>
      <c r="Z21" s="24" t="s">
        <v>155</v>
      </c>
      <c r="AA21" s="24" t="s">
        <v>139</v>
      </c>
      <c r="AB21" s="24"/>
      <c r="AC21" s="21"/>
      <c r="AD21" s="21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</row>
    <row r="22" spans="1:210">
      <c r="A22" s="36">
        <v>17</v>
      </c>
      <c r="B22" s="25" t="s">
        <v>143</v>
      </c>
      <c r="C22" s="23" t="s">
        <v>144</v>
      </c>
      <c r="D22" s="30">
        <v>1803617</v>
      </c>
      <c r="E22" s="35" t="s">
        <v>145</v>
      </c>
      <c r="F22" s="40"/>
      <c r="G22" s="30">
        <v>1206</v>
      </c>
      <c r="H22" s="21" t="s">
        <v>156</v>
      </c>
      <c r="I22" s="22">
        <v>1</v>
      </c>
      <c r="J22" s="21">
        <v>8</v>
      </c>
      <c r="K22" s="37"/>
      <c r="L22" s="30">
        <v>8.8000000000000007</v>
      </c>
      <c r="M22" s="30">
        <v>10</v>
      </c>
      <c r="N22" s="21">
        <v>0</v>
      </c>
      <c r="O22" s="44">
        <v>0</v>
      </c>
      <c r="P22" s="21">
        <v>8.8000000000000007</v>
      </c>
      <c r="Q22" s="44">
        <v>52.5</v>
      </c>
      <c r="R22" s="21">
        <v>0.80000000000000071</v>
      </c>
      <c r="S22" s="44">
        <v>5.25</v>
      </c>
      <c r="T22" s="44">
        <v>5.25</v>
      </c>
      <c r="U22" s="41">
        <v>40017</v>
      </c>
      <c r="V22" s="22"/>
      <c r="W22" s="24"/>
      <c r="X22" s="41" t="s">
        <v>39</v>
      </c>
      <c r="Y22" s="24" t="s">
        <v>137</v>
      </c>
      <c r="Z22" s="24" t="s">
        <v>157</v>
      </c>
      <c r="AA22" s="24" t="s">
        <v>139</v>
      </c>
      <c r="AB22" s="24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21"/>
      <c r="HB22" s="21"/>
    </row>
    <row r="23" spans="1:210" ht="25.5">
      <c r="A23" s="36">
        <v>18</v>
      </c>
      <c r="B23" s="25" t="s">
        <v>158</v>
      </c>
      <c r="C23" s="42" t="s">
        <v>159</v>
      </c>
      <c r="D23" s="42" t="s">
        <v>160</v>
      </c>
      <c r="E23" s="33"/>
      <c r="F23" s="27"/>
      <c r="G23" s="21"/>
      <c r="H23" s="21" t="s">
        <v>161</v>
      </c>
      <c r="I23" s="22">
        <v>1</v>
      </c>
      <c r="J23" s="21">
        <v>8</v>
      </c>
      <c r="K23" s="37">
        <v>10</v>
      </c>
      <c r="L23" s="30">
        <v>0</v>
      </c>
      <c r="M23" s="30">
        <v>10</v>
      </c>
      <c r="N23" s="21">
        <v>10</v>
      </c>
      <c r="O23" s="44">
        <v>16</v>
      </c>
      <c r="P23" s="21">
        <v>0</v>
      </c>
      <c r="Q23" s="44">
        <v>16</v>
      </c>
      <c r="R23" s="21">
        <v>2</v>
      </c>
      <c r="S23" s="45">
        <v>1.6</v>
      </c>
      <c r="T23" s="44">
        <v>1.6</v>
      </c>
      <c r="U23" s="41">
        <v>40016</v>
      </c>
      <c r="V23" s="31"/>
      <c r="W23" s="24" t="s">
        <v>39</v>
      </c>
      <c r="X23" s="24">
        <v>40024</v>
      </c>
      <c r="Y23" s="24" t="s">
        <v>91</v>
      </c>
      <c r="Z23" s="24" t="s">
        <v>162</v>
      </c>
      <c r="AA23" s="24" t="s">
        <v>39</v>
      </c>
      <c r="AB23" s="24" t="s">
        <v>39</v>
      </c>
      <c r="AC23" s="21"/>
      <c r="AD23" s="21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</row>
    <row r="24" spans="1:210" ht="25.5">
      <c r="A24" s="36">
        <v>19</v>
      </c>
      <c r="B24" s="25" t="s">
        <v>158</v>
      </c>
      <c r="C24" s="42" t="s">
        <v>163</v>
      </c>
      <c r="D24" s="25" t="s">
        <v>164</v>
      </c>
      <c r="E24" s="33"/>
      <c r="F24" s="27"/>
      <c r="G24" s="21"/>
      <c r="H24" s="21" t="s">
        <v>165</v>
      </c>
      <c r="I24" s="22">
        <v>1</v>
      </c>
      <c r="J24" s="21">
        <v>8</v>
      </c>
      <c r="K24" s="37"/>
      <c r="L24" s="30">
        <v>8.8000000000000007</v>
      </c>
      <c r="M24" s="30">
        <v>10</v>
      </c>
      <c r="N24" s="21">
        <v>0</v>
      </c>
      <c r="O24" s="44">
        <v>0</v>
      </c>
      <c r="P24" s="21">
        <v>8.8000000000000007</v>
      </c>
      <c r="Q24" s="44">
        <v>60</v>
      </c>
      <c r="R24" s="21">
        <v>0.80000000000000071</v>
      </c>
      <c r="S24" s="45">
        <v>6</v>
      </c>
      <c r="T24" s="44">
        <v>6</v>
      </c>
      <c r="U24" s="41">
        <v>40017</v>
      </c>
      <c r="V24" s="31"/>
      <c r="W24" s="24" t="s">
        <v>39</v>
      </c>
      <c r="X24" s="24" t="s">
        <v>39</v>
      </c>
      <c r="Y24" s="24" t="s">
        <v>104</v>
      </c>
      <c r="Z24" s="24" t="s">
        <v>166</v>
      </c>
      <c r="AA24" s="24" t="s">
        <v>139</v>
      </c>
      <c r="AB24" s="24"/>
      <c r="AC24" s="21"/>
      <c r="AD24" s="21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</row>
    <row r="25" spans="1:210" ht="25.5">
      <c r="A25" s="36">
        <v>20</v>
      </c>
      <c r="B25" s="25" t="s">
        <v>158</v>
      </c>
      <c r="C25" s="42" t="s">
        <v>163</v>
      </c>
      <c r="D25" s="25" t="s">
        <v>167</v>
      </c>
      <c r="E25" s="33"/>
      <c r="F25" s="27"/>
      <c r="G25" s="21"/>
      <c r="H25" s="21" t="s">
        <v>168</v>
      </c>
      <c r="I25" s="22">
        <v>6</v>
      </c>
      <c r="J25" s="21">
        <v>48</v>
      </c>
      <c r="K25" s="37"/>
      <c r="L25" s="30">
        <v>52.800000000000004</v>
      </c>
      <c r="M25" s="30">
        <v>50</v>
      </c>
      <c r="N25" s="21">
        <v>0</v>
      </c>
      <c r="O25" s="44">
        <v>0</v>
      </c>
      <c r="P25" s="21">
        <v>52.800000000000004</v>
      </c>
      <c r="Q25" s="44">
        <v>229</v>
      </c>
      <c r="R25" s="21">
        <v>4.8000000000000043</v>
      </c>
      <c r="S25" s="45">
        <v>4.58</v>
      </c>
      <c r="T25" s="44">
        <v>27.48</v>
      </c>
      <c r="U25" s="41">
        <v>40017</v>
      </c>
      <c r="V25" s="31"/>
      <c r="W25" s="24" t="s">
        <v>39</v>
      </c>
      <c r="X25" s="24" t="s">
        <v>39</v>
      </c>
      <c r="Y25" s="24" t="s">
        <v>137</v>
      </c>
      <c r="Z25" s="24" t="s">
        <v>169</v>
      </c>
      <c r="AA25" s="24" t="s">
        <v>139</v>
      </c>
      <c r="AB25" s="24"/>
      <c r="AC25" s="21"/>
      <c r="AD25" s="21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</row>
    <row r="26" spans="1:210" ht="25.5">
      <c r="A26" s="36">
        <v>21</v>
      </c>
      <c r="B26" s="25" t="s">
        <v>158</v>
      </c>
      <c r="C26" s="42" t="s">
        <v>163</v>
      </c>
      <c r="D26" s="25" t="s">
        <v>170</v>
      </c>
      <c r="E26" s="33"/>
      <c r="F26" s="27"/>
      <c r="G26" s="21"/>
      <c r="H26" s="21" t="s">
        <v>168</v>
      </c>
      <c r="I26" s="22">
        <v>2</v>
      </c>
      <c r="J26" s="21">
        <v>16</v>
      </c>
      <c r="K26" s="37"/>
      <c r="L26" s="30">
        <v>17.600000000000001</v>
      </c>
      <c r="M26" s="30">
        <v>25</v>
      </c>
      <c r="N26" s="21">
        <v>0</v>
      </c>
      <c r="O26" s="44">
        <v>0</v>
      </c>
      <c r="P26" s="21">
        <v>17.600000000000001</v>
      </c>
      <c r="Q26" s="44">
        <v>384.75</v>
      </c>
      <c r="R26" s="21">
        <v>1.6000000000000014</v>
      </c>
      <c r="S26" s="45">
        <v>15.39</v>
      </c>
      <c r="T26" s="44">
        <v>30.78</v>
      </c>
      <c r="U26" s="41">
        <v>40017</v>
      </c>
      <c r="V26" s="31"/>
      <c r="W26" s="24" t="s">
        <v>39</v>
      </c>
      <c r="X26" s="24" t="s">
        <v>39</v>
      </c>
      <c r="Y26" s="24" t="s">
        <v>137</v>
      </c>
      <c r="Z26" s="24" t="s">
        <v>171</v>
      </c>
      <c r="AA26" s="24" t="s">
        <v>139</v>
      </c>
      <c r="AB26" s="24" t="s">
        <v>39</v>
      </c>
      <c r="AC26" s="21"/>
      <c r="AD26" s="21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</row>
    <row r="27" spans="1:210">
      <c r="A27" s="36">
        <v>22</v>
      </c>
      <c r="B27" s="25" t="s">
        <v>158</v>
      </c>
      <c r="C27" s="42"/>
      <c r="D27" s="25" t="s">
        <v>172</v>
      </c>
      <c r="E27" s="33"/>
      <c r="F27" s="27"/>
      <c r="G27" s="21"/>
      <c r="H27" s="21" t="s">
        <v>173</v>
      </c>
      <c r="I27" s="22">
        <v>1</v>
      </c>
      <c r="J27" s="21">
        <v>8</v>
      </c>
      <c r="K27" s="37">
        <v>10</v>
      </c>
      <c r="L27" s="30">
        <v>0</v>
      </c>
      <c r="M27" s="30">
        <v>10</v>
      </c>
      <c r="N27" s="21">
        <v>10</v>
      </c>
      <c r="O27" s="44">
        <v>10.3</v>
      </c>
      <c r="P27" s="21">
        <v>0</v>
      </c>
      <c r="Q27" s="44">
        <v>10.3</v>
      </c>
      <c r="R27" s="21">
        <v>2</v>
      </c>
      <c r="S27" s="45">
        <v>1.03</v>
      </c>
      <c r="T27" s="44">
        <v>1.03</v>
      </c>
      <c r="U27" s="41">
        <v>40016</v>
      </c>
      <c r="V27" s="22" t="s">
        <v>39</v>
      </c>
      <c r="W27" s="24" t="s">
        <v>39</v>
      </c>
      <c r="X27" s="24">
        <v>40024</v>
      </c>
      <c r="Y27" s="24" t="s">
        <v>91</v>
      </c>
      <c r="Z27" s="24" t="s">
        <v>174</v>
      </c>
      <c r="AA27" s="24" t="s">
        <v>39</v>
      </c>
      <c r="AB27" s="24" t="s">
        <v>39</v>
      </c>
      <c r="AC27" s="21"/>
      <c r="AD27" s="21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</row>
    <row r="28" spans="1:210">
      <c r="A28" s="36">
        <v>23</v>
      </c>
      <c r="B28" s="25" t="s">
        <v>158</v>
      </c>
      <c r="C28" s="42" t="s">
        <v>175</v>
      </c>
      <c r="D28" s="25" t="s">
        <v>176</v>
      </c>
      <c r="E28" s="33"/>
      <c r="F28" s="27"/>
      <c r="G28" s="21"/>
      <c r="H28" s="21" t="s">
        <v>177</v>
      </c>
      <c r="I28" s="22">
        <v>1</v>
      </c>
      <c r="J28" s="21">
        <v>8</v>
      </c>
      <c r="K28" s="37"/>
      <c r="L28" s="30">
        <v>8.8000000000000007</v>
      </c>
      <c r="M28" s="30">
        <v>10</v>
      </c>
      <c r="N28" s="21"/>
      <c r="O28" s="44">
        <v>0</v>
      </c>
      <c r="P28" s="21">
        <v>8.8000000000000007</v>
      </c>
      <c r="Q28" s="44">
        <v>1349.8</v>
      </c>
      <c r="R28" s="21">
        <v>0.80000000000000071</v>
      </c>
      <c r="S28" s="45">
        <v>134.97999999999999</v>
      </c>
      <c r="T28" s="44">
        <v>134.97999999999999</v>
      </c>
      <c r="U28" s="41">
        <v>40017</v>
      </c>
      <c r="V28" s="22" t="s">
        <v>39</v>
      </c>
      <c r="W28" s="24" t="s">
        <v>39</v>
      </c>
      <c r="X28" s="24" t="s">
        <v>39</v>
      </c>
      <c r="Y28" s="24" t="s">
        <v>178</v>
      </c>
      <c r="Z28" s="24" t="s">
        <v>179</v>
      </c>
      <c r="AA28" s="24" t="s">
        <v>106</v>
      </c>
      <c r="AB28" s="24" t="s">
        <v>107</v>
      </c>
      <c r="AC28" s="21"/>
      <c r="AD28" s="21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</row>
    <row r="29" spans="1:210">
      <c r="A29" s="36">
        <v>24</v>
      </c>
      <c r="B29" s="25" t="s">
        <v>180</v>
      </c>
      <c r="C29" s="42" t="s">
        <v>175</v>
      </c>
      <c r="D29" s="25" t="s">
        <v>181</v>
      </c>
      <c r="E29" s="33"/>
      <c r="F29" s="27"/>
      <c r="G29" s="21"/>
      <c r="H29" s="21" t="s">
        <v>182</v>
      </c>
      <c r="I29" s="22">
        <v>1</v>
      </c>
      <c r="J29" s="21">
        <v>8</v>
      </c>
      <c r="K29" s="37"/>
      <c r="L29" s="30">
        <v>8.8000000000000007</v>
      </c>
      <c r="M29" s="30">
        <v>10</v>
      </c>
      <c r="N29" s="21"/>
      <c r="O29" s="44">
        <v>0</v>
      </c>
      <c r="P29" s="21">
        <v>8.8000000000000007</v>
      </c>
      <c r="Q29" s="44">
        <v>692.4</v>
      </c>
      <c r="R29" s="21">
        <v>0.80000000000000071</v>
      </c>
      <c r="S29" s="45">
        <v>69.239999999999995</v>
      </c>
      <c r="T29" s="44">
        <v>69.239999999999995</v>
      </c>
      <c r="U29" s="41">
        <v>40017</v>
      </c>
      <c r="V29" s="22" t="s">
        <v>39</v>
      </c>
      <c r="W29" s="24" t="s">
        <v>39</v>
      </c>
      <c r="X29" s="24" t="s">
        <v>39</v>
      </c>
      <c r="Y29" s="24" t="s">
        <v>178</v>
      </c>
      <c r="Z29" s="24" t="s">
        <v>183</v>
      </c>
      <c r="AA29" s="24" t="s">
        <v>106</v>
      </c>
      <c r="AB29" s="24" t="s">
        <v>107</v>
      </c>
      <c r="AC29" s="21"/>
      <c r="AD29" s="21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</row>
    <row r="30" spans="1:210">
      <c r="A30" s="36">
        <v>25</v>
      </c>
      <c r="B30" s="25" t="s">
        <v>184</v>
      </c>
      <c r="C30" s="42" t="s">
        <v>175</v>
      </c>
      <c r="D30" s="25" t="s">
        <v>185</v>
      </c>
      <c r="E30" s="33"/>
      <c r="F30" s="27"/>
      <c r="G30" s="21"/>
      <c r="H30" s="21" t="s">
        <v>186</v>
      </c>
      <c r="I30" s="22">
        <v>1</v>
      </c>
      <c r="J30" s="21">
        <v>8</v>
      </c>
      <c r="K30" s="37"/>
      <c r="L30" s="30">
        <v>8.8000000000000007</v>
      </c>
      <c r="M30" s="30">
        <v>10</v>
      </c>
      <c r="N30" s="21"/>
      <c r="O30" s="44">
        <v>0</v>
      </c>
      <c r="P30" s="21">
        <v>8.8000000000000007</v>
      </c>
      <c r="Q30" s="44">
        <v>349.20000000000005</v>
      </c>
      <c r="R30" s="21">
        <v>0.80000000000000071</v>
      </c>
      <c r="S30" s="45">
        <v>34.92</v>
      </c>
      <c r="T30" s="44">
        <v>34.92</v>
      </c>
      <c r="U30" s="41">
        <v>40017</v>
      </c>
      <c r="V30" s="22" t="s">
        <v>39</v>
      </c>
      <c r="W30" s="24" t="s">
        <v>39</v>
      </c>
      <c r="X30" s="24" t="s">
        <v>39</v>
      </c>
      <c r="Y30" s="24" t="s">
        <v>178</v>
      </c>
      <c r="Z30" s="24" t="s">
        <v>187</v>
      </c>
      <c r="AA30" s="24" t="s">
        <v>106</v>
      </c>
      <c r="AB30" s="24" t="s">
        <v>107</v>
      </c>
      <c r="AC30" s="21"/>
      <c r="AD30" s="21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</row>
    <row r="31" spans="1:210">
      <c r="A31" s="36">
        <v>26</v>
      </c>
      <c r="B31" s="25" t="s">
        <v>188</v>
      </c>
      <c r="C31" s="42" t="s">
        <v>175</v>
      </c>
      <c r="D31" s="25" t="s">
        <v>189</v>
      </c>
      <c r="E31" s="33"/>
      <c r="F31" s="27"/>
      <c r="G31" s="21"/>
      <c r="H31" s="21" t="s">
        <v>190</v>
      </c>
      <c r="I31" s="22">
        <v>1</v>
      </c>
      <c r="J31" s="21">
        <v>8</v>
      </c>
      <c r="K31" s="37"/>
      <c r="L31" s="30">
        <v>8.8000000000000007</v>
      </c>
      <c r="M31" s="30">
        <v>1</v>
      </c>
      <c r="N31" s="21"/>
      <c r="O31" s="44">
        <v>0</v>
      </c>
      <c r="P31" s="21">
        <v>8.8000000000000007</v>
      </c>
      <c r="Q31" s="44">
        <v>19.440000000000001</v>
      </c>
      <c r="R31" s="21">
        <v>0.80000000000000071</v>
      </c>
      <c r="S31" s="45">
        <v>19.440000000000001</v>
      </c>
      <c r="T31" s="44">
        <v>19.440000000000001</v>
      </c>
      <c r="U31" s="41">
        <v>40017</v>
      </c>
      <c r="V31" s="22" t="s">
        <v>39</v>
      </c>
      <c r="W31" s="24" t="s">
        <v>39</v>
      </c>
      <c r="X31" s="24" t="s">
        <v>39</v>
      </c>
      <c r="Y31" s="24" t="s">
        <v>178</v>
      </c>
      <c r="Z31" s="24" t="s">
        <v>191</v>
      </c>
      <c r="AA31" s="24" t="s">
        <v>106</v>
      </c>
      <c r="AB31" s="24" t="s">
        <v>107</v>
      </c>
      <c r="AC31" s="21"/>
      <c r="AD31" s="21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</row>
    <row r="32" spans="1:210">
      <c r="A32" s="36">
        <v>27</v>
      </c>
      <c r="B32" s="25" t="s">
        <v>192</v>
      </c>
      <c r="C32" s="42"/>
      <c r="D32" s="25"/>
      <c r="E32" s="33"/>
      <c r="F32" s="27"/>
      <c r="G32" s="21"/>
      <c r="H32" s="25" t="s">
        <v>193</v>
      </c>
      <c r="I32" s="22">
        <v>1</v>
      </c>
      <c r="J32" s="21">
        <v>8</v>
      </c>
      <c r="K32" s="37">
        <v>10</v>
      </c>
      <c r="L32" s="30">
        <v>0</v>
      </c>
      <c r="M32" s="30">
        <v>0</v>
      </c>
      <c r="N32" s="21">
        <v>0</v>
      </c>
      <c r="O32" s="44">
        <v>0</v>
      </c>
      <c r="P32" s="21">
        <v>0</v>
      </c>
      <c r="Q32" s="44">
        <v>0</v>
      </c>
      <c r="R32" s="21">
        <v>2</v>
      </c>
      <c r="S32" s="45">
        <v>0</v>
      </c>
      <c r="T32" s="44">
        <v>0</v>
      </c>
      <c r="U32" s="41" t="s">
        <v>39</v>
      </c>
      <c r="V32" s="31"/>
      <c r="W32" s="24" t="s">
        <v>39</v>
      </c>
      <c r="X32" s="24" t="s">
        <v>39</v>
      </c>
      <c r="Y32" s="24" t="s">
        <v>39</v>
      </c>
      <c r="Z32" s="24"/>
      <c r="AA32" s="24" t="s">
        <v>39</v>
      </c>
      <c r="AB32" s="24" t="s">
        <v>39</v>
      </c>
      <c r="AC32" s="21"/>
      <c r="AD32" s="21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</row>
    <row r="33" spans="1:210" ht="25.5">
      <c r="A33" s="36">
        <v>28</v>
      </c>
      <c r="B33" s="25" t="s">
        <v>192</v>
      </c>
      <c r="C33" s="42" t="s">
        <v>194</v>
      </c>
      <c r="D33" s="25" t="s">
        <v>195</v>
      </c>
      <c r="E33" s="33"/>
      <c r="F33" s="27"/>
      <c r="G33" s="21"/>
      <c r="H33" s="25" t="s">
        <v>196</v>
      </c>
      <c r="I33" s="22">
        <v>2</v>
      </c>
      <c r="J33" s="21">
        <v>16</v>
      </c>
      <c r="K33" s="37">
        <v>20</v>
      </c>
      <c r="L33" s="30">
        <v>0</v>
      </c>
      <c r="M33" s="30">
        <v>0</v>
      </c>
      <c r="N33" s="21">
        <v>0</v>
      </c>
      <c r="O33" s="44">
        <v>0</v>
      </c>
      <c r="P33" s="21">
        <v>0</v>
      </c>
      <c r="Q33" s="44">
        <v>0</v>
      </c>
      <c r="R33" s="21">
        <v>4</v>
      </c>
      <c r="S33" s="45">
        <v>0.03</v>
      </c>
      <c r="T33" s="44">
        <v>0.06</v>
      </c>
      <c r="U33" s="41" t="s">
        <v>39</v>
      </c>
      <c r="V33" s="31"/>
      <c r="W33" s="24" t="s">
        <v>39</v>
      </c>
      <c r="X33" s="24" t="s">
        <v>39</v>
      </c>
      <c r="Y33" s="24" t="s">
        <v>178</v>
      </c>
      <c r="Z33" s="24" t="s">
        <v>197</v>
      </c>
      <c r="AA33" s="24" t="s">
        <v>106</v>
      </c>
      <c r="AB33" s="24" t="s">
        <v>107</v>
      </c>
      <c r="AC33" s="21"/>
      <c r="AD33" s="21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</row>
    <row r="34" spans="1:210">
      <c r="A34" s="36">
        <v>29</v>
      </c>
      <c r="B34" s="25" t="s">
        <v>192</v>
      </c>
      <c r="C34" s="42"/>
      <c r="D34" s="25"/>
      <c r="E34" s="33"/>
      <c r="F34" s="27"/>
      <c r="G34" s="21"/>
      <c r="H34" s="25" t="s">
        <v>198</v>
      </c>
      <c r="I34" s="22">
        <v>2</v>
      </c>
      <c r="J34" s="21">
        <v>16</v>
      </c>
      <c r="K34" s="37">
        <v>20</v>
      </c>
      <c r="L34" s="30">
        <v>0</v>
      </c>
      <c r="M34" s="30"/>
      <c r="N34" s="21">
        <v>0</v>
      </c>
      <c r="O34" s="44">
        <v>0</v>
      </c>
      <c r="P34" s="21">
        <v>0</v>
      </c>
      <c r="Q34" s="44">
        <v>0</v>
      </c>
      <c r="R34" s="21">
        <v>4</v>
      </c>
      <c r="S34" s="45">
        <v>0</v>
      </c>
      <c r="T34" s="44">
        <v>0</v>
      </c>
      <c r="U34" s="41" t="s">
        <v>39</v>
      </c>
      <c r="V34" s="31"/>
      <c r="W34" s="24" t="s">
        <v>39</v>
      </c>
      <c r="X34" s="24" t="s">
        <v>39</v>
      </c>
      <c r="Y34" s="24" t="s">
        <v>39</v>
      </c>
      <c r="Z34" s="24"/>
      <c r="AA34" s="24" t="s">
        <v>39</v>
      </c>
      <c r="AB34" s="24" t="s">
        <v>39</v>
      </c>
      <c r="AC34" s="21"/>
      <c r="AD34" s="21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</row>
    <row r="35" spans="1:210">
      <c r="A35" s="36">
        <v>30</v>
      </c>
      <c r="B35" s="25" t="s">
        <v>192</v>
      </c>
      <c r="C35" s="42"/>
      <c r="D35" s="25"/>
      <c r="E35" s="33"/>
      <c r="F35" s="27"/>
      <c r="G35" s="21"/>
      <c r="H35" s="25" t="s">
        <v>199</v>
      </c>
      <c r="I35" s="22">
        <v>1</v>
      </c>
      <c r="J35" s="21">
        <v>8</v>
      </c>
      <c r="K35" s="37">
        <v>10</v>
      </c>
      <c r="L35" s="30">
        <v>0</v>
      </c>
      <c r="M35" s="30"/>
      <c r="N35" s="21">
        <v>0</v>
      </c>
      <c r="O35" s="44">
        <v>0</v>
      </c>
      <c r="P35" s="21">
        <v>0</v>
      </c>
      <c r="Q35" s="44">
        <v>0</v>
      </c>
      <c r="R35" s="21">
        <v>2</v>
      </c>
      <c r="S35" s="45">
        <v>0</v>
      </c>
      <c r="T35" s="44">
        <v>0</v>
      </c>
      <c r="U35" s="41" t="s">
        <v>39</v>
      </c>
      <c r="V35" s="31"/>
      <c r="W35" s="24" t="s">
        <v>39</v>
      </c>
      <c r="X35" s="24" t="s">
        <v>39</v>
      </c>
      <c r="Y35" s="24" t="s">
        <v>39</v>
      </c>
      <c r="Z35" s="24"/>
      <c r="AA35" s="24" t="s">
        <v>39</v>
      </c>
      <c r="AB35" s="24" t="s">
        <v>39</v>
      </c>
      <c r="AC35" s="21"/>
      <c r="AD35" s="21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</row>
    <row r="36" spans="1:210" ht="25.5">
      <c r="A36" s="36">
        <v>31</v>
      </c>
      <c r="B36" s="25" t="s">
        <v>192</v>
      </c>
      <c r="C36" s="42" t="s">
        <v>194</v>
      </c>
      <c r="D36" s="25" t="s">
        <v>200</v>
      </c>
      <c r="E36" s="33"/>
      <c r="F36" s="27"/>
      <c r="G36" s="21"/>
      <c r="H36" s="25" t="s">
        <v>201</v>
      </c>
      <c r="I36" s="22">
        <v>2</v>
      </c>
      <c r="J36" s="21">
        <v>16</v>
      </c>
      <c r="K36" s="37">
        <v>20</v>
      </c>
      <c r="L36" s="30">
        <v>0</v>
      </c>
      <c r="M36" s="30">
        <v>0</v>
      </c>
      <c r="N36" s="21">
        <v>0</v>
      </c>
      <c r="O36" s="44">
        <v>0</v>
      </c>
      <c r="P36" s="21">
        <v>0</v>
      </c>
      <c r="Q36" s="44">
        <v>0</v>
      </c>
      <c r="R36" s="21">
        <v>4</v>
      </c>
      <c r="S36" s="45">
        <v>0.03</v>
      </c>
      <c r="T36" s="44">
        <v>0.06</v>
      </c>
      <c r="U36" s="41" t="s">
        <v>39</v>
      </c>
      <c r="V36" s="31"/>
      <c r="W36" s="24" t="s">
        <v>39</v>
      </c>
      <c r="X36" s="24" t="s">
        <v>39</v>
      </c>
      <c r="Y36" s="24" t="s">
        <v>178</v>
      </c>
      <c r="Z36" s="24" t="s">
        <v>202</v>
      </c>
      <c r="AA36" s="24" t="s">
        <v>106</v>
      </c>
      <c r="AB36" s="24" t="s">
        <v>107</v>
      </c>
      <c r="AC36" s="21"/>
      <c r="AD36" s="21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</row>
    <row r="37" spans="1:210">
      <c r="A37" s="36">
        <v>32</v>
      </c>
      <c r="B37" s="25" t="s">
        <v>192</v>
      </c>
      <c r="C37" s="42"/>
      <c r="D37" s="25"/>
      <c r="E37" s="33"/>
      <c r="F37" s="27"/>
      <c r="G37" s="21"/>
      <c r="H37" s="25" t="s">
        <v>203</v>
      </c>
      <c r="I37" s="22">
        <v>1</v>
      </c>
      <c r="J37" s="21">
        <v>8</v>
      </c>
      <c r="K37" s="37">
        <v>10</v>
      </c>
      <c r="L37" s="30">
        <v>0</v>
      </c>
      <c r="M37" s="30"/>
      <c r="N37" s="21">
        <v>0</v>
      </c>
      <c r="O37" s="44">
        <v>0</v>
      </c>
      <c r="P37" s="21">
        <v>0</v>
      </c>
      <c r="Q37" s="44">
        <v>0</v>
      </c>
      <c r="R37" s="21">
        <v>2</v>
      </c>
      <c r="S37" s="45">
        <v>0</v>
      </c>
      <c r="T37" s="44">
        <v>0</v>
      </c>
      <c r="U37" s="41" t="s">
        <v>39</v>
      </c>
      <c r="V37" s="31"/>
      <c r="W37" s="24" t="s">
        <v>39</v>
      </c>
      <c r="X37" s="24" t="s">
        <v>39</v>
      </c>
      <c r="Y37" s="24" t="s">
        <v>39</v>
      </c>
      <c r="Z37" s="24"/>
      <c r="AA37" s="24" t="s">
        <v>39</v>
      </c>
      <c r="AB37" s="24" t="s">
        <v>39</v>
      </c>
      <c r="AC37" s="21"/>
      <c r="AD37" s="21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</row>
    <row r="38" spans="1:210" ht="25.5">
      <c r="A38" s="36">
        <v>33</v>
      </c>
      <c r="B38" s="25" t="s">
        <v>192</v>
      </c>
      <c r="C38" s="42" t="s">
        <v>117</v>
      </c>
      <c r="D38" s="25" t="s">
        <v>204</v>
      </c>
      <c r="E38" s="33"/>
      <c r="F38" s="27"/>
      <c r="G38" s="21"/>
      <c r="H38" s="25" t="s">
        <v>205</v>
      </c>
      <c r="I38" s="22">
        <v>9</v>
      </c>
      <c r="J38" s="21">
        <v>72</v>
      </c>
      <c r="K38" s="37">
        <v>100</v>
      </c>
      <c r="L38" s="30">
        <v>0</v>
      </c>
      <c r="M38" s="30">
        <v>0</v>
      </c>
      <c r="N38" s="21"/>
      <c r="O38" s="44">
        <v>0</v>
      </c>
      <c r="P38" s="21">
        <v>0</v>
      </c>
      <c r="Q38" s="44">
        <v>0</v>
      </c>
      <c r="R38" s="21">
        <v>28</v>
      </c>
      <c r="S38" s="45">
        <v>0.02</v>
      </c>
      <c r="T38" s="44">
        <v>0.18</v>
      </c>
      <c r="U38" s="41" t="s">
        <v>39</v>
      </c>
      <c r="V38" s="31"/>
      <c r="W38" s="24" t="s">
        <v>39</v>
      </c>
      <c r="X38" s="24" t="s">
        <v>39</v>
      </c>
      <c r="Y38" s="24" t="s">
        <v>39</v>
      </c>
      <c r="Z38" s="24" t="s">
        <v>39</v>
      </c>
      <c r="AA38" s="24" t="s">
        <v>39</v>
      </c>
      <c r="AB38" s="24" t="s">
        <v>39</v>
      </c>
      <c r="AC38" s="21"/>
      <c r="AD38" s="21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</row>
    <row r="39" spans="1:210">
      <c r="A39" s="36">
        <v>34</v>
      </c>
      <c r="B39" s="25" t="s">
        <v>192</v>
      </c>
      <c r="C39" s="42"/>
      <c r="D39" s="25"/>
      <c r="E39" s="33"/>
      <c r="F39" s="27"/>
      <c r="G39" s="21"/>
      <c r="H39" s="25" t="s">
        <v>206</v>
      </c>
      <c r="I39" s="22">
        <v>1</v>
      </c>
      <c r="J39" s="21">
        <v>8</v>
      </c>
      <c r="K39" s="37">
        <v>10</v>
      </c>
      <c r="L39" s="30">
        <v>0</v>
      </c>
      <c r="M39" s="30"/>
      <c r="N39" s="21">
        <v>0</v>
      </c>
      <c r="O39" s="44">
        <v>0</v>
      </c>
      <c r="P39" s="21">
        <v>0</v>
      </c>
      <c r="Q39" s="44">
        <v>0</v>
      </c>
      <c r="R39" s="21">
        <v>2</v>
      </c>
      <c r="S39" s="45">
        <v>0</v>
      </c>
      <c r="T39" s="44">
        <v>0</v>
      </c>
      <c r="U39" s="41"/>
      <c r="V39" s="31"/>
      <c r="W39" s="24" t="s">
        <v>39</v>
      </c>
      <c r="X39" s="24" t="s">
        <v>39</v>
      </c>
      <c r="Y39" s="24" t="s">
        <v>39</v>
      </c>
      <c r="Z39" s="24"/>
      <c r="AA39" s="24" t="s">
        <v>39</v>
      </c>
      <c r="AB39" s="24" t="s">
        <v>39</v>
      </c>
      <c r="AC39" s="21"/>
      <c r="AD39" s="21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</row>
    <row r="40" spans="1:210">
      <c r="A40" s="36">
        <v>35</v>
      </c>
      <c r="B40" s="25" t="s">
        <v>192</v>
      </c>
      <c r="C40" s="42"/>
      <c r="D40" s="25"/>
      <c r="E40" s="33"/>
      <c r="F40" s="27"/>
      <c r="G40" s="21"/>
      <c r="H40" s="25" t="s">
        <v>207</v>
      </c>
      <c r="I40" s="22">
        <v>1</v>
      </c>
      <c r="J40" s="21">
        <v>8</v>
      </c>
      <c r="K40" s="37">
        <v>10</v>
      </c>
      <c r="L40" s="30">
        <v>0</v>
      </c>
      <c r="M40" s="30"/>
      <c r="N40" s="21">
        <v>0</v>
      </c>
      <c r="O40" s="44">
        <v>0</v>
      </c>
      <c r="P40" s="21">
        <v>0</v>
      </c>
      <c r="Q40" s="44">
        <v>0</v>
      </c>
      <c r="R40" s="21">
        <v>2</v>
      </c>
      <c r="S40" s="45">
        <v>0</v>
      </c>
      <c r="T40" s="44">
        <v>0</v>
      </c>
      <c r="U40" s="41"/>
      <c r="V40" s="31"/>
      <c r="W40" s="24" t="s">
        <v>39</v>
      </c>
      <c r="X40" s="24" t="s">
        <v>39</v>
      </c>
      <c r="Y40" s="24" t="s">
        <v>39</v>
      </c>
      <c r="Z40" s="24"/>
      <c r="AA40" s="24" t="s">
        <v>39</v>
      </c>
      <c r="AB40" s="24" t="s">
        <v>39</v>
      </c>
      <c r="AC40" s="21"/>
      <c r="AD40" s="21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</row>
    <row r="41" spans="1:210">
      <c r="A41" s="36">
        <v>36</v>
      </c>
      <c r="B41" s="25" t="s">
        <v>192</v>
      </c>
      <c r="C41" s="42"/>
      <c r="D41" s="25"/>
      <c r="E41" s="33"/>
      <c r="F41" s="27"/>
      <c r="G41" s="21"/>
      <c r="H41" s="25" t="s">
        <v>208</v>
      </c>
      <c r="I41" s="22">
        <v>2</v>
      </c>
      <c r="J41" s="21">
        <v>16</v>
      </c>
      <c r="K41" s="37">
        <v>10</v>
      </c>
      <c r="L41" s="30">
        <v>7.6000000000000014</v>
      </c>
      <c r="M41" s="30"/>
      <c r="N41" s="21">
        <v>0</v>
      </c>
      <c r="O41" s="44">
        <v>0</v>
      </c>
      <c r="P41" s="21">
        <v>7.6000000000000014</v>
      </c>
      <c r="Q41" s="44">
        <v>0</v>
      </c>
      <c r="R41" s="21">
        <v>1.6000000000000014</v>
      </c>
      <c r="S41" s="45">
        <v>0</v>
      </c>
      <c r="T41" s="44">
        <v>0</v>
      </c>
      <c r="U41" s="41"/>
      <c r="V41" s="31"/>
      <c r="W41" s="24" t="s">
        <v>39</v>
      </c>
      <c r="X41" s="24" t="s">
        <v>39</v>
      </c>
      <c r="Y41" s="24" t="s">
        <v>39</v>
      </c>
      <c r="Z41" s="24"/>
      <c r="AA41" s="24" t="s">
        <v>39</v>
      </c>
      <c r="AB41" s="24" t="s">
        <v>39</v>
      </c>
      <c r="AC41" s="21"/>
      <c r="AD41" s="21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</row>
    <row r="42" spans="1:210">
      <c r="A42" s="36">
        <v>37</v>
      </c>
      <c r="B42" s="25" t="s">
        <v>192</v>
      </c>
      <c r="C42" s="42"/>
      <c r="D42" s="25"/>
      <c r="E42" s="33"/>
      <c r="F42" s="27"/>
      <c r="G42" s="21"/>
      <c r="H42" s="25" t="s">
        <v>209</v>
      </c>
      <c r="I42" s="22">
        <v>1</v>
      </c>
      <c r="J42" s="21">
        <v>8</v>
      </c>
      <c r="K42" s="37">
        <v>10</v>
      </c>
      <c r="L42" s="30">
        <v>0</v>
      </c>
      <c r="M42" s="30"/>
      <c r="N42" s="21">
        <v>0</v>
      </c>
      <c r="O42" s="44">
        <v>0</v>
      </c>
      <c r="P42" s="21">
        <v>0</v>
      </c>
      <c r="Q42" s="44">
        <v>0</v>
      </c>
      <c r="R42" s="21">
        <v>2</v>
      </c>
      <c r="S42" s="45">
        <v>0</v>
      </c>
      <c r="T42" s="44">
        <v>0</v>
      </c>
      <c r="U42" s="41"/>
      <c r="V42" s="31"/>
      <c r="W42" s="24" t="s">
        <v>39</v>
      </c>
      <c r="X42" s="24" t="s">
        <v>39</v>
      </c>
      <c r="Y42" s="24" t="s">
        <v>39</v>
      </c>
      <c r="Z42" s="24"/>
      <c r="AA42" s="24" t="s">
        <v>39</v>
      </c>
      <c r="AB42" s="24" t="s">
        <v>39</v>
      </c>
      <c r="AC42" s="21"/>
      <c r="AD42" s="21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</row>
    <row r="43" spans="1:210" ht="25.5">
      <c r="A43" s="36">
        <v>38</v>
      </c>
      <c r="B43" s="25" t="s">
        <v>192</v>
      </c>
      <c r="C43" s="42" t="s">
        <v>101</v>
      </c>
      <c r="D43" s="25" t="s">
        <v>210</v>
      </c>
      <c r="E43" s="33"/>
      <c r="F43" s="27"/>
      <c r="G43" s="21"/>
      <c r="H43" s="25" t="s">
        <v>211</v>
      </c>
      <c r="I43" s="22">
        <v>1</v>
      </c>
      <c r="J43" s="21">
        <v>8</v>
      </c>
      <c r="K43" s="37">
        <v>10</v>
      </c>
      <c r="L43" s="30">
        <v>0</v>
      </c>
      <c r="M43" s="30">
        <v>0</v>
      </c>
      <c r="N43" s="21">
        <v>0</v>
      </c>
      <c r="O43" s="44">
        <v>0</v>
      </c>
      <c r="P43" s="21">
        <v>0</v>
      </c>
      <c r="Q43" s="44">
        <v>0</v>
      </c>
      <c r="R43" s="21">
        <v>2</v>
      </c>
      <c r="S43" s="45">
        <v>0.37</v>
      </c>
      <c r="T43" s="44">
        <v>0.37</v>
      </c>
      <c r="U43" s="41" t="s">
        <v>39</v>
      </c>
      <c r="V43" s="31"/>
      <c r="W43" s="24" t="s">
        <v>39</v>
      </c>
      <c r="X43" s="24" t="s">
        <v>39</v>
      </c>
      <c r="Y43" s="24" t="s">
        <v>178</v>
      </c>
      <c r="Z43" s="24" t="s">
        <v>212</v>
      </c>
      <c r="AA43" s="24" t="s">
        <v>106</v>
      </c>
      <c r="AB43" s="24" t="s">
        <v>107</v>
      </c>
      <c r="AC43" s="21"/>
      <c r="AD43" s="21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</row>
    <row r="44" spans="1:210" ht="25.5">
      <c r="A44" s="36">
        <v>39</v>
      </c>
      <c r="B44" s="25" t="s">
        <v>192</v>
      </c>
      <c r="C44" s="42" t="s">
        <v>213</v>
      </c>
      <c r="D44" s="25" t="s">
        <v>214</v>
      </c>
      <c r="E44" s="25" t="s">
        <v>89</v>
      </c>
      <c r="F44" s="27">
        <v>0.04</v>
      </c>
      <c r="G44" s="21"/>
      <c r="H44" s="21" t="s">
        <v>215</v>
      </c>
      <c r="I44" s="22">
        <v>2</v>
      </c>
      <c r="J44" s="21">
        <v>16</v>
      </c>
      <c r="K44" s="37">
        <v>16</v>
      </c>
      <c r="L44" s="30">
        <v>1.6000000000000014</v>
      </c>
      <c r="M44" s="30">
        <v>0</v>
      </c>
      <c r="N44" s="21">
        <v>0</v>
      </c>
      <c r="O44" s="44">
        <v>0</v>
      </c>
      <c r="P44" s="21">
        <v>1.6000000000000014</v>
      </c>
      <c r="Q44" s="44">
        <v>0</v>
      </c>
      <c r="R44" s="21">
        <v>1.6000000000000014</v>
      </c>
      <c r="S44" s="44">
        <v>1.1000000000000001</v>
      </c>
      <c r="T44" s="44">
        <v>2.2000000000000002</v>
      </c>
      <c r="U44" s="24" t="s">
        <v>39</v>
      </c>
      <c r="V44" s="22"/>
      <c r="W44" s="24"/>
      <c r="X44" s="24" t="s">
        <v>39</v>
      </c>
      <c r="Y44" s="24" t="s">
        <v>178</v>
      </c>
      <c r="Z44" s="24" t="s">
        <v>216</v>
      </c>
      <c r="AA44" s="24" t="s">
        <v>106</v>
      </c>
      <c r="AB44" s="24" t="s">
        <v>107</v>
      </c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21"/>
      <c r="HB44" s="21"/>
    </row>
    <row r="45" spans="1:210">
      <c r="A45" s="36">
        <v>40</v>
      </c>
      <c r="B45" s="25" t="s">
        <v>217</v>
      </c>
      <c r="C45" s="42"/>
      <c r="D45" s="25"/>
      <c r="E45" s="33"/>
      <c r="F45" s="27"/>
      <c r="G45" s="21"/>
      <c r="H45" s="25" t="s">
        <v>218</v>
      </c>
      <c r="I45" s="22">
        <v>2</v>
      </c>
      <c r="J45" s="21">
        <v>16</v>
      </c>
      <c r="K45" s="37">
        <v>0</v>
      </c>
      <c r="L45" s="30">
        <v>17.600000000000001</v>
      </c>
      <c r="M45" s="30">
        <v>25</v>
      </c>
      <c r="N45" s="21">
        <v>25</v>
      </c>
      <c r="O45" s="44">
        <v>13</v>
      </c>
      <c r="P45" s="21">
        <v>0</v>
      </c>
      <c r="Q45" s="44">
        <v>13</v>
      </c>
      <c r="R45" s="21">
        <v>1.6000000000000014</v>
      </c>
      <c r="S45" s="45">
        <v>0.52</v>
      </c>
      <c r="T45" s="44">
        <v>1.04</v>
      </c>
      <c r="U45" s="41">
        <v>40016</v>
      </c>
      <c r="V45" s="31"/>
      <c r="W45" s="24" t="s">
        <v>39</v>
      </c>
      <c r="X45" s="24">
        <v>40024</v>
      </c>
      <c r="Y45" s="24" t="s">
        <v>91</v>
      </c>
      <c r="Z45" s="24" t="s">
        <v>219</v>
      </c>
      <c r="AA45" s="24" t="s">
        <v>39</v>
      </c>
      <c r="AB45" s="24" t="s">
        <v>39</v>
      </c>
      <c r="AC45" s="21" t="s">
        <v>220</v>
      </c>
      <c r="AD45" s="21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</row>
    <row r="46" spans="1:210">
      <c r="A46" s="36">
        <v>41</v>
      </c>
      <c r="B46" s="25" t="s">
        <v>217</v>
      </c>
      <c r="C46" s="42"/>
      <c r="D46" s="25"/>
      <c r="E46" s="33"/>
      <c r="F46" s="27"/>
      <c r="G46" s="21"/>
      <c r="H46" s="25" t="s">
        <v>221</v>
      </c>
      <c r="I46" s="22">
        <v>1</v>
      </c>
      <c r="J46" s="21">
        <v>8</v>
      </c>
      <c r="K46" s="37">
        <v>0</v>
      </c>
      <c r="L46" s="30">
        <v>8.8000000000000007</v>
      </c>
      <c r="M46" s="30">
        <v>10</v>
      </c>
      <c r="N46" s="21">
        <v>10</v>
      </c>
      <c r="O46" s="44">
        <v>10.8</v>
      </c>
      <c r="P46" s="21">
        <v>0</v>
      </c>
      <c r="Q46" s="44">
        <v>10.8</v>
      </c>
      <c r="R46" s="21">
        <v>0.80000000000000071</v>
      </c>
      <c r="S46" s="45">
        <v>1.08</v>
      </c>
      <c r="T46" s="44">
        <v>1.08</v>
      </c>
      <c r="U46" s="41">
        <v>40016</v>
      </c>
      <c r="V46" s="31"/>
      <c r="W46" s="24" t="s">
        <v>39</v>
      </c>
      <c r="X46" s="24">
        <v>40024</v>
      </c>
      <c r="Y46" s="24" t="s">
        <v>91</v>
      </c>
      <c r="Z46" s="24" t="s">
        <v>222</v>
      </c>
      <c r="AA46" s="24" t="s">
        <v>39</v>
      </c>
      <c r="AB46" s="24" t="s">
        <v>39</v>
      </c>
      <c r="AC46" s="21"/>
      <c r="AD46" s="21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</row>
    <row r="47" spans="1:210">
      <c r="A47" s="36">
        <v>42</v>
      </c>
      <c r="B47" s="25" t="s">
        <v>223</v>
      </c>
      <c r="C47" s="42" t="s">
        <v>224</v>
      </c>
      <c r="D47" s="25" t="s">
        <v>225</v>
      </c>
      <c r="E47" s="33"/>
      <c r="F47" s="27"/>
      <c r="G47" s="21"/>
      <c r="H47" s="25" t="s">
        <v>226</v>
      </c>
      <c r="I47" s="22">
        <v>1</v>
      </c>
      <c r="J47" s="21">
        <v>8</v>
      </c>
      <c r="K47" s="37">
        <v>10</v>
      </c>
      <c r="L47" s="30">
        <v>0</v>
      </c>
      <c r="M47" s="30">
        <v>0</v>
      </c>
      <c r="N47" s="21"/>
      <c r="O47" s="44">
        <v>0</v>
      </c>
      <c r="P47" s="21">
        <v>0</v>
      </c>
      <c r="Q47" s="44">
        <v>0</v>
      </c>
      <c r="R47" s="21">
        <v>2</v>
      </c>
      <c r="S47" s="45">
        <v>21.47</v>
      </c>
      <c r="T47" s="44">
        <v>21.47</v>
      </c>
      <c r="U47" s="41">
        <v>40017</v>
      </c>
      <c r="V47" s="22" t="s">
        <v>39</v>
      </c>
      <c r="W47" s="24" t="s">
        <v>39</v>
      </c>
      <c r="X47" s="24" t="s">
        <v>39</v>
      </c>
      <c r="Y47" s="24" t="s">
        <v>178</v>
      </c>
      <c r="Z47" s="24" t="s">
        <v>227</v>
      </c>
      <c r="AA47" s="24" t="s">
        <v>106</v>
      </c>
      <c r="AB47" s="24" t="s">
        <v>107</v>
      </c>
      <c r="AC47" s="21"/>
      <c r="AD47" s="21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</row>
    <row r="48" spans="1:210">
      <c r="A48" s="36">
        <v>43</v>
      </c>
      <c r="B48" s="25" t="s">
        <v>228</v>
      </c>
      <c r="C48" s="42" t="s">
        <v>39</v>
      </c>
      <c r="D48" s="25"/>
      <c r="E48" s="33"/>
      <c r="F48" s="27"/>
      <c r="G48" s="21"/>
      <c r="H48" s="25" t="s">
        <v>229</v>
      </c>
      <c r="I48" s="22">
        <v>1</v>
      </c>
      <c r="J48" s="21">
        <v>8</v>
      </c>
      <c r="K48" s="37"/>
      <c r="L48" s="30">
        <v>8.8000000000000007</v>
      </c>
      <c r="M48" s="30">
        <v>0</v>
      </c>
      <c r="N48" s="21"/>
      <c r="O48" s="44">
        <v>0</v>
      </c>
      <c r="P48" s="21">
        <v>8.8000000000000007</v>
      </c>
      <c r="Q48" s="44">
        <v>0</v>
      </c>
      <c r="R48" s="21">
        <v>0.80000000000000071</v>
      </c>
      <c r="S48" s="45">
        <v>0</v>
      </c>
      <c r="T48" s="44">
        <v>0</v>
      </c>
      <c r="U48" s="41" t="s">
        <v>39</v>
      </c>
      <c r="V48" s="31"/>
      <c r="W48" s="24" t="s">
        <v>39</v>
      </c>
      <c r="X48" s="24" t="s">
        <v>39</v>
      </c>
      <c r="Y48" s="42" t="s">
        <v>39</v>
      </c>
      <c r="Z48" s="24"/>
      <c r="AA48" s="24" t="s">
        <v>39</v>
      </c>
      <c r="AB48" s="24" t="s">
        <v>39</v>
      </c>
      <c r="AC48" s="21"/>
      <c r="AD48" s="21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</row>
    <row r="49" spans="1:210">
      <c r="A49" s="36">
        <v>44</v>
      </c>
      <c r="B49" s="25" t="s">
        <v>228</v>
      </c>
      <c r="C49" s="42" t="s">
        <v>39</v>
      </c>
      <c r="D49" s="25"/>
      <c r="E49" s="33"/>
      <c r="F49" s="27"/>
      <c r="G49" s="21"/>
      <c r="H49" s="25" t="s">
        <v>230</v>
      </c>
      <c r="I49" s="22">
        <v>1</v>
      </c>
      <c r="J49" s="21">
        <v>1</v>
      </c>
      <c r="K49" s="37"/>
      <c r="L49" s="30">
        <v>1</v>
      </c>
      <c r="M49" s="30">
        <v>0</v>
      </c>
      <c r="N49" s="21"/>
      <c r="O49" s="44">
        <v>0</v>
      </c>
      <c r="P49" s="21">
        <v>1</v>
      </c>
      <c r="Q49" s="44">
        <v>0</v>
      </c>
      <c r="R49" s="21">
        <v>0</v>
      </c>
      <c r="S49" s="45">
        <v>0</v>
      </c>
      <c r="T49" s="44">
        <v>0</v>
      </c>
      <c r="U49" s="41" t="s">
        <v>39</v>
      </c>
      <c r="V49" s="31"/>
      <c r="W49" s="24" t="s">
        <v>39</v>
      </c>
      <c r="X49" s="24" t="s">
        <v>39</v>
      </c>
      <c r="Y49" s="42" t="s">
        <v>39</v>
      </c>
      <c r="Z49" s="24"/>
      <c r="AA49" s="24" t="s">
        <v>39</v>
      </c>
      <c r="AB49" s="24" t="s">
        <v>39</v>
      </c>
      <c r="AC49" s="21"/>
      <c r="AD49" s="21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</row>
    <row r="50" spans="1:210">
      <c r="A50" s="36">
        <v>45</v>
      </c>
      <c r="B50" s="25" t="s">
        <v>39</v>
      </c>
      <c r="C50" s="42"/>
      <c r="D50" s="25"/>
      <c r="E50" s="33"/>
      <c r="F50" s="27"/>
      <c r="G50" s="21"/>
      <c r="H50" s="25" t="s">
        <v>39</v>
      </c>
      <c r="I50" s="22">
        <v>0</v>
      </c>
      <c r="J50" s="21">
        <v>0</v>
      </c>
      <c r="K50" s="37"/>
      <c r="L50" s="30">
        <v>0</v>
      </c>
      <c r="M50" s="30"/>
      <c r="N50" s="21"/>
      <c r="O50" s="44">
        <v>0</v>
      </c>
      <c r="P50" s="21">
        <v>0</v>
      </c>
      <c r="Q50" s="44">
        <v>0</v>
      </c>
      <c r="R50" s="21">
        <v>0</v>
      </c>
      <c r="S50" s="45">
        <v>0</v>
      </c>
      <c r="T50" s="44">
        <v>0</v>
      </c>
      <c r="U50" s="41"/>
      <c r="V50" s="31"/>
      <c r="W50" s="24" t="s">
        <v>39</v>
      </c>
      <c r="X50" s="24" t="s">
        <v>39</v>
      </c>
      <c r="Y50" s="24" t="s">
        <v>39</v>
      </c>
      <c r="Z50" s="24"/>
      <c r="AA50" s="24" t="s">
        <v>39</v>
      </c>
      <c r="AB50" s="24" t="s">
        <v>39</v>
      </c>
      <c r="AC50" s="21"/>
      <c r="AD50" s="21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</row>
    <row r="51" spans="1:210">
      <c r="A51" s="36"/>
      <c r="B51" s="25"/>
      <c r="C51" s="42"/>
      <c r="D51" s="25"/>
      <c r="E51" s="33"/>
      <c r="F51" s="27"/>
      <c r="G51" s="21"/>
      <c r="H51" s="25"/>
      <c r="I51" s="22"/>
      <c r="J51" s="21"/>
      <c r="K51" s="37"/>
      <c r="L51" s="30"/>
      <c r="M51" s="30"/>
      <c r="N51" s="21"/>
      <c r="O51" s="44"/>
      <c r="P51" s="21"/>
      <c r="Q51" s="44"/>
      <c r="R51" s="21"/>
      <c r="S51" s="45"/>
      <c r="T51" s="44"/>
      <c r="U51" s="41"/>
      <c r="V51" s="31"/>
      <c r="W51" s="24"/>
      <c r="X51" s="24"/>
      <c r="Y51" s="24"/>
      <c r="Z51" s="24"/>
      <c r="AA51" s="24"/>
      <c r="AB51" s="24"/>
      <c r="AC51" s="21"/>
      <c r="AD51" s="21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</row>
    <row r="52" spans="1:210">
      <c r="A52" s="36" t="s">
        <v>39</v>
      </c>
      <c r="B52" s="37"/>
      <c r="C52" s="37"/>
      <c r="D52" s="37"/>
      <c r="E52" s="37"/>
      <c r="F52" s="43"/>
      <c r="G52" s="37"/>
      <c r="H52" s="37"/>
      <c r="I52" s="39">
        <v>95</v>
      </c>
      <c r="J52" s="21" t="s">
        <v>231</v>
      </c>
      <c r="K52" s="21"/>
      <c r="L52" s="30" t="s">
        <v>39</v>
      </c>
      <c r="M52" s="30" t="s">
        <v>232</v>
      </c>
      <c r="N52" s="21" t="s">
        <v>233</v>
      </c>
      <c r="O52" s="44">
        <v>197.90000000000003</v>
      </c>
      <c r="P52" s="21" t="s">
        <v>234</v>
      </c>
      <c r="Q52" s="44">
        <v>3592.8900000000008</v>
      </c>
      <c r="R52" s="21" t="s">
        <v>39</v>
      </c>
      <c r="S52" s="44"/>
      <c r="T52" s="44" t="s">
        <v>39</v>
      </c>
      <c r="U52" s="24"/>
      <c r="V52" s="22"/>
      <c r="W52" s="24"/>
      <c r="X52" s="24"/>
      <c r="Y52" s="21"/>
      <c r="Z52" s="21"/>
      <c r="AA52" s="21"/>
      <c r="AB52" s="21"/>
      <c r="AC52" s="36"/>
      <c r="AD52" s="36"/>
      <c r="AE52" s="21"/>
      <c r="AF52" s="21"/>
      <c r="AG52" s="21"/>
      <c r="AH52" s="2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</row>
    <row r="53" spans="1:210">
      <c r="A53" s="36" t="s">
        <v>39</v>
      </c>
      <c r="B53" s="25"/>
      <c r="C53" s="25"/>
      <c r="D53" s="25"/>
      <c r="E53" s="33"/>
      <c r="F53" s="27"/>
      <c r="G53" s="21"/>
      <c r="H53" s="21"/>
      <c r="I53" s="22"/>
      <c r="J53" s="21" t="s">
        <v>39</v>
      </c>
      <c r="K53" s="21"/>
      <c r="L53" s="21"/>
      <c r="M53" s="21"/>
      <c r="N53" s="21"/>
      <c r="O53" s="44"/>
      <c r="P53" s="21" t="s">
        <v>39</v>
      </c>
      <c r="Q53" s="44"/>
      <c r="R53" s="21" t="s">
        <v>235</v>
      </c>
      <c r="S53" s="44" t="s">
        <v>236</v>
      </c>
      <c r="T53" s="44">
        <v>550</v>
      </c>
      <c r="U53" s="24" t="s">
        <v>39</v>
      </c>
      <c r="V53" s="22"/>
      <c r="W53" s="24"/>
      <c r="X53" s="24"/>
      <c r="Y53" s="21"/>
      <c r="Z53" s="21"/>
      <c r="AA53" s="21"/>
      <c r="AB53" s="21"/>
      <c r="AC53" s="36"/>
      <c r="AD53" s="36"/>
      <c r="AE53" s="36"/>
      <c r="AF53" s="36"/>
      <c r="AG53" s="36"/>
      <c r="AH53" s="36"/>
      <c r="AI53" s="21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</row>
    <row r="54" spans="1:210">
      <c r="A54" s="36" t="s">
        <v>39</v>
      </c>
      <c r="B54" s="25"/>
      <c r="C54" s="25"/>
      <c r="D54" s="25"/>
      <c r="E54" s="33"/>
      <c r="F54" s="27"/>
      <c r="G54" s="21"/>
      <c r="H54" s="21"/>
      <c r="I54" s="22"/>
      <c r="J54" s="21"/>
      <c r="K54" s="21"/>
      <c r="L54" s="21"/>
      <c r="M54" s="21"/>
      <c r="N54" s="21"/>
      <c r="O54" s="44"/>
      <c r="P54" s="21"/>
      <c r="Q54" s="44"/>
      <c r="R54" s="21"/>
      <c r="S54" s="44"/>
      <c r="T54" s="44"/>
      <c r="U54" s="24"/>
      <c r="V54" s="22"/>
      <c r="W54" s="24"/>
      <c r="X54" s="24"/>
      <c r="Y54" s="21"/>
      <c r="Z54" s="21"/>
      <c r="AA54" s="21"/>
      <c r="AB54" s="21"/>
      <c r="AC54" s="36"/>
      <c r="AD54" s="36"/>
      <c r="AE54" s="36"/>
      <c r="AF54" s="36"/>
      <c r="AG54" s="36"/>
      <c r="AH54" s="36"/>
      <c r="AI54" s="36"/>
      <c r="AJ54" s="21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</row>
    <row r="55" spans="1:210">
      <c r="A55" s="36"/>
      <c r="B55" s="25"/>
      <c r="C55" s="25"/>
      <c r="D55" s="25"/>
      <c r="E55" s="33"/>
      <c r="F55" s="27"/>
      <c r="G55" s="21"/>
      <c r="H55" s="21"/>
      <c r="I55" s="22"/>
      <c r="J55" s="21"/>
      <c r="K55" s="21"/>
      <c r="L55" s="21"/>
      <c r="M55" s="21"/>
      <c r="N55" s="21"/>
      <c r="O55" s="44"/>
      <c r="P55" s="21"/>
      <c r="Q55" s="44"/>
      <c r="R55" s="21"/>
      <c r="S55" s="44"/>
      <c r="T55" s="44"/>
      <c r="U55" s="24"/>
      <c r="V55" s="22"/>
      <c r="W55" s="24"/>
      <c r="X55" s="24"/>
      <c r="Y55" s="21"/>
      <c r="Z55" s="21"/>
      <c r="AA55" s="21"/>
      <c r="AB55" s="21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</row>
    <row r="56" spans="1:210">
      <c r="A56" s="36"/>
      <c r="B56" s="25"/>
      <c r="C56" s="25"/>
      <c r="D56" s="25"/>
      <c r="E56" s="33"/>
      <c r="F56" s="27"/>
      <c r="G56" s="21"/>
      <c r="H56" s="21"/>
      <c r="I56" s="22"/>
      <c r="J56" s="21"/>
      <c r="K56" s="21"/>
      <c r="L56" s="21"/>
      <c r="M56" s="21"/>
      <c r="N56" s="21"/>
      <c r="O56" s="44"/>
      <c r="P56" s="21"/>
      <c r="Q56" s="44"/>
      <c r="R56" s="21"/>
      <c r="S56" s="44"/>
      <c r="T56" s="44"/>
      <c r="U56" s="24"/>
      <c r="V56" s="22"/>
      <c r="W56" s="24"/>
      <c r="X56" s="24"/>
      <c r="Y56" s="21"/>
      <c r="Z56" s="21"/>
      <c r="AA56" s="21"/>
      <c r="AB56" s="21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</row>
    <row r="57" spans="1:210">
      <c r="A57" s="36"/>
      <c r="B57" s="25"/>
      <c r="C57" s="25"/>
      <c r="D57" s="25"/>
      <c r="E57" s="33"/>
      <c r="F57" s="27"/>
      <c r="G57" s="21"/>
      <c r="H57" s="21"/>
      <c r="I57" s="22"/>
      <c r="J57" s="21"/>
      <c r="K57" s="21"/>
      <c r="L57" s="21"/>
      <c r="M57" s="21"/>
      <c r="N57" s="21"/>
      <c r="O57" s="44"/>
      <c r="P57" s="21"/>
      <c r="Q57" s="44"/>
      <c r="R57" s="21"/>
      <c r="S57" s="44"/>
      <c r="T57" s="44"/>
      <c r="U57" s="24"/>
      <c r="V57" s="22"/>
      <c r="W57" s="24"/>
      <c r="X57" s="24"/>
      <c r="Y57" s="21"/>
      <c r="Z57" s="21"/>
      <c r="AA57" s="21"/>
      <c r="AB57" s="21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</row>
    <row r="58" spans="1:210">
      <c r="A58" s="36"/>
      <c r="B58" s="25"/>
      <c r="C58" s="25"/>
      <c r="D58" s="25"/>
      <c r="E58" s="33"/>
      <c r="F58" s="27"/>
      <c r="G58" s="21"/>
      <c r="H58" s="21"/>
      <c r="I58" s="22"/>
      <c r="J58" s="21"/>
      <c r="K58" s="21"/>
      <c r="L58" s="21"/>
      <c r="M58" s="21"/>
      <c r="N58" s="21"/>
      <c r="O58" s="44"/>
      <c r="P58" s="21"/>
      <c r="Q58" s="44" t="s">
        <v>238</v>
      </c>
      <c r="R58" s="46" t="s">
        <v>239</v>
      </c>
      <c r="S58" s="44"/>
      <c r="T58" s="44">
        <v>391</v>
      </c>
      <c r="U58" s="24"/>
      <c r="V58" s="22"/>
      <c r="W58" s="24"/>
      <c r="X58" s="24"/>
      <c r="Y58" s="21"/>
      <c r="Z58" s="21"/>
      <c r="AA58" s="21"/>
      <c r="AB58" s="21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</row>
    <row r="59" spans="1:210">
      <c r="A59" s="36"/>
      <c r="B59" s="25"/>
      <c r="C59" s="25"/>
      <c r="D59" s="25"/>
      <c r="E59" s="33"/>
      <c r="F59" s="27"/>
      <c r="G59" s="21"/>
      <c r="H59" s="21"/>
      <c r="I59" s="22"/>
      <c r="J59" s="21"/>
      <c r="K59" s="21"/>
      <c r="L59" s="21"/>
      <c r="M59" s="21"/>
      <c r="N59" s="21"/>
      <c r="O59" s="44"/>
      <c r="P59" s="21"/>
      <c r="Q59" s="44"/>
      <c r="R59" s="21" t="s">
        <v>240</v>
      </c>
      <c r="S59" s="44"/>
      <c r="T59" s="44">
        <v>1147.8800000000001</v>
      </c>
      <c r="U59" s="48" t="s">
        <v>243</v>
      </c>
      <c r="V59" s="22"/>
      <c r="W59" s="24"/>
      <c r="X59" s="24"/>
      <c r="Y59" s="21"/>
      <c r="Z59" s="21"/>
      <c r="AA59" s="21"/>
      <c r="AB59" s="21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</row>
    <row r="60" spans="1:210">
      <c r="A60" s="36"/>
      <c r="B60" s="25"/>
      <c r="C60" s="25"/>
      <c r="D60" s="25"/>
      <c r="E60" s="33"/>
      <c r="F60" s="27"/>
      <c r="G60" s="21"/>
      <c r="H60" s="21"/>
      <c r="I60" s="22"/>
      <c r="J60" s="21"/>
      <c r="K60" s="21"/>
      <c r="L60" s="21"/>
      <c r="M60" s="21"/>
      <c r="N60" s="21"/>
      <c r="O60" s="44"/>
      <c r="P60" s="21"/>
      <c r="Q60" s="44"/>
      <c r="R60" s="21" t="s">
        <v>240</v>
      </c>
      <c r="S60" s="44"/>
      <c r="T60" s="44">
        <v>1147.8800000000001</v>
      </c>
      <c r="U60" s="48" t="s">
        <v>243</v>
      </c>
      <c r="V60" s="22"/>
      <c r="W60" s="24"/>
      <c r="X60" s="24"/>
      <c r="Y60" s="21"/>
      <c r="Z60" s="21"/>
      <c r="AA60" s="21"/>
      <c r="AB60" s="21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</row>
    <row r="61" spans="1:210">
      <c r="A61" s="36"/>
      <c r="B61" s="25"/>
      <c r="C61" s="25"/>
      <c r="D61" s="25"/>
      <c r="E61" s="33"/>
      <c r="F61" s="27"/>
      <c r="G61" s="21"/>
      <c r="H61" s="21"/>
      <c r="I61" s="22"/>
      <c r="J61" s="21"/>
      <c r="K61" s="21"/>
      <c r="L61" s="21"/>
      <c r="M61" s="21"/>
      <c r="N61" s="21"/>
      <c r="O61" s="44"/>
      <c r="P61" s="21"/>
      <c r="Q61" s="44"/>
      <c r="R61" s="21"/>
      <c r="S61" s="44"/>
      <c r="T61" s="44">
        <f>SUM(T58:T60)</f>
        <v>2686.76</v>
      </c>
      <c r="U61" s="24"/>
      <c r="V61" s="22"/>
      <c r="W61" s="24"/>
      <c r="X61" s="24"/>
      <c r="Y61" s="21"/>
      <c r="Z61" s="21"/>
      <c r="AA61" s="21"/>
      <c r="AB61" s="21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</row>
    <row r="62" spans="1:210">
      <c r="Q62" t="s">
        <v>241</v>
      </c>
      <c r="T62" s="47">
        <f>Q52-T61</f>
        <v>906.13000000000056</v>
      </c>
    </row>
    <row r="63" spans="1:210">
      <c r="S63" t="s">
        <v>242</v>
      </c>
      <c r="T63" s="47">
        <f>SUM(T61:T62)</f>
        <v>3592.8900000000008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4" sqref="F3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53BF-5492-4704-B657-E4C039A1F6B6}">
  <dimension ref="A1"/>
  <sheetViews>
    <sheetView workbookViewId="0">
      <selection activeCell="I34" sqref="I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Circuit Requirements</vt:lpstr>
      <vt:lpstr>Correctors PS Const</vt:lpstr>
      <vt:lpstr>Control Racks</vt:lpstr>
      <vt:lpstr>PSRAC System</vt:lpstr>
    </vt:vector>
  </TitlesOfParts>
  <Company>Fermilab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P. Morgan x5236,3721 04889N</dc:creator>
  <cp:lastModifiedBy>James P. Morgan x5236,3721 04889N</cp:lastModifiedBy>
  <cp:lastPrinted>2016-03-03T19:55:02Z</cp:lastPrinted>
  <dcterms:created xsi:type="dcterms:W3CDTF">2014-12-11T15:14:35Z</dcterms:created>
  <dcterms:modified xsi:type="dcterms:W3CDTF">2021-08-23T12:54:05Z</dcterms:modified>
</cp:coreProperties>
</file>