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lw\Desktop\PBE Extractn Review\"/>
    </mc:Choice>
  </mc:AlternateContent>
  <xr:revisionPtr revIDLastSave="0" documentId="13_ncr:1_{7A626E6D-7D01-4FC2-8B36-256967B669B6}" xr6:coauthVersionLast="47" xr6:coauthVersionMax="47" xr10:uidLastSave="{00000000-0000-0000-0000-000000000000}"/>
  <bookViews>
    <workbookView xWindow="19080" yWindow="-120" windowWidth="29040" windowHeight="15990" activeTab="1" xr2:uid="{E9DECF58-031B-40B0-85C3-CEC23F2A9C55}"/>
  </bookViews>
  <sheets>
    <sheet name="Mat'ls - New 12-1-22" sheetId="1" r:id="rId1"/>
    <sheet name="Mat'ls - Quotes" sheetId="2" r:id="rId2"/>
    <sheet name="Mat'ls - old" sheetId="3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3" l="1"/>
  <c r="E6" i="3"/>
  <c r="I44" i="2"/>
  <c r="I43" i="2"/>
  <c r="I42" i="2"/>
  <c r="I41" i="2"/>
  <c r="I40" i="2"/>
  <c r="I39" i="2"/>
  <c r="I33" i="2"/>
  <c r="N32" i="2"/>
  <c r="I32" i="2"/>
  <c r="N31" i="2"/>
  <c r="I31" i="2"/>
  <c r="N29" i="2"/>
  <c r="N28" i="2"/>
  <c r="I28" i="2"/>
  <c r="N27" i="2"/>
  <c r="I27" i="2"/>
  <c r="N26" i="2"/>
  <c r="I26" i="2"/>
  <c r="N25" i="2"/>
  <c r="I25" i="2"/>
  <c r="I24" i="2"/>
  <c r="N23" i="2"/>
  <c r="N22" i="2"/>
  <c r="N21" i="2"/>
  <c r="I21" i="2"/>
  <c r="N20" i="2"/>
  <c r="I20" i="2"/>
  <c r="I19" i="2"/>
  <c r="N18" i="2"/>
  <c r="I18" i="2"/>
  <c r="N17" i="2"/>
  <c r="N16" i="2"/>
  <c r="I16" i="2"/>
  <c r="I15" i="2"/>
  <c r="N14" i="2"/>
  <c r="I14" i="2"/>
  <c r="N13" i="2"/>
  <c r="I13" i="2"/>
  <c r="N12" i="2"/>
  <c r="I12" i="2"/>
  <c r="C77" i="1"/>
  <c r="I61" i="1"/>
  <c r="I62" i="1"/>
  <c r="I63" i="1"/>
  <c r="I64" i="1"/>
  <c r="I65" i="1"/>
  <c r="I66" i="1"/>
  <c r="I67" i="1"/>
  <c r="I50" i="1"/>
  <c r="I51" i="1"/>
  <c r="I52" i="1"/>
  <c r="I53" i="1"/>
  <c r="I54" i="1"/>
  <c r="I55" i="1"/>
  <c r="I56" i="1"/>
  <c r="I57" i="1"/>
  <c r="I58" i="1"/>
  <c r="I42" i="1"/>
  <c r="I43" i="1"/>
  <c r="I44" i="1"/>
  <c r="I45" i="1"/>
  <c r="I46" i="1"/>
  <c r="I47" i="1"/>
  <c r="I37" i="1"/>
  <c r="I38" i="1"/>
  <c r="I39" i="1"/>
  <c r="I40" i="1"/>
  <c r="I30" i="1"/>
  <c r="I31" i="1"/>
  <c r="I32" i="1"/>
  <c r="I33" i="1"/>
  <c r="I34" i="1"/>
  <c r="I35" i="1"/>
  <c r="N28" i="1"/>
  <c r="I24" i="1"/>
  <c r="I25" i="1"/>
  <c r="I26" i="1"/>
  <c r="I27" i="1"/>
  <c r="I28" i="1"/>
  <c r="N27" i="1"/>
  <c r="N25" i="1"/>
  <c r="N24" i="1"/>
  <c r="N23" i="1"/>
  <c r="N22" i="1"/>
  <c r="I17" i="1"/>
  <c r="I18" i="1"/>
  <c r="I19" i="1"/>
  <c r="I20" i="1"/>
  <c r="I21" i="1"/>
  <c r="I22" i="1"/>
  <c r="N21" i="1"/>
  <c r="N19" i="1"/>
  <c r="N18" i="1"/>
  <c r="N17" i="1"/>
  <c r="N16" i="1"/>
  <c r="N14" i="1"/>
  <c r="N13" i="1"/>
  <c r="N12" i="1"/>
  <c r="N10" i="1"/>
  <c r="N9" i="1"/>
  <c r="N8" i="1"/>
</calcChain>
</file>

<file path=xl/sharedStrings.xml><?xml version="1.0" encoding="utf-8"?>
<sst xmlns="http://schemas.openxmlformats.org/spreadsheetml/2006/main" count="237" uniqueCount="114">
  <si>
    <t>LBNF EXTRACTION LINE</t>
  </si>
  <si>
    <t>MI-10 Q-103 thru Q-107 LCW &amp; BUS RETROFIT</t>
  </si>
  <si>
    <t>LABOR ESTIMATE - NEW - PRELIMINARY DESIGN</t>
  </si>
  <si>
    <t>MI Cells being modified:</t>
  </si>
  <si>
    <t>Q-103 - step out</t>
  </si>
  <si>
    <t>btwn D-102-2 &amp; US Q-103</t>
  </si>
  <si>
    <t>RFQ</t>
  </si>
  <si>
    <t>Q-104</t>
  </si>
  <si>
    <t>Description</t>
  </si>
  <si>
    <t>Qnt'y</t>
  </si>
  <si>
    <t>Each</t>
  </si>
  <si>
    <t>Total</t>
  </si>
  <si>
    <t>Q-105</t>
  </si>
  <si>
    <t>1" thread-o-let</t>
  </si>
  <si>
    <t>Q-106</t>
  </si>
  <si>
    <t>1" nipple</t>
  </si>
  <si>
    <t>Q-107 - return back</t>
  </si>
  <si>
    <t>over end of D-107-2, before Q-108</t>
  </si>
  <si>
    <t>1" MNPT x 90 elbow</t>
  </si>
  <si>
    <t>MI-14 taps</t>
  </si>
  <si>
    <t>DS end of Q-105</t>
  </si>
  <si>
    <t>LBNF PB fill line, new</t>
  </si>
  <si>
    <t>D-106-2</t>
  </si>
  <si>
    <t xml:space="preserve">2" Sch 10 </t>
  </si>
  <si>
    <t>2" x 45 elbow</t>
  </si>
  <si>
    <t>2" x 90 elbow</t>
  </si>
  <si>
    <t>6" sch10 SS</t>
  </si>
  <si>
    <t>Aisle cross-over extensions</t>
  </si>
  <si>
    <t>ceiling run= 2" x 10'</t>
  </si>
  <si>
    <t>6 x 6 x 2 Tee</t>
  </si>
  <si>
    <t>wall run = 2" x 4'</t>
  </si>
  <si>
    <t>6" x 45 elbow</t>
  </si>
  <si>
    <t>6" x 90 elbow</t>
  </si>
  <si>
    <t>2" ball valve</t>
  </si>
  <si>
    <t xml:space="preserve">3" Sch 10 </t>
  </si>
  <si>
    <t>3" x 45 elbow</t>
  </si>
  <si>
    <t>3" x 90 elbow</t>
  </si>
  <si>
    <t>Component taps, to mfld's or header</t>
  </si>
  <si>
    <t>9 each S and R</t>
  </si>
  <si>
    <t>6 x 6 x 3 Tee</t>
  </si>
  <si>
    <t>6" cap</t>
  </si>
  <si>
    <t>1" ball valve</t>
  </si>
  <si>
    <t>Pipe organ Corssover at Q-107</t>
  </si>
  <si>
    <t>6" Header, US End Mods</t>
  </si>
  <si>
    <t>Hardware</t>
  </si>
  <si>
    <t>LCW Wall Brackets</t>
  </si>
  <si>
    <t>$185 each for PB LCW 2018, spaced at 7', + 2</t>
  </si>
  <si>
    <t>Hoses</t>
  </si>
  <si>
    <t>Est.</t>
  </si>
  <si>
    <t>Manifold Wall Brackets</t>
  </si>
  <si>
    <t>Bus Wall Brackets</t>
  </si>
  <si>
    <t>Hardware etc, lot</t>
  </si>
  <si>
    <t>Buswork</t>
  </si>
  <si>
    <t>Bracket Hardware, lot</t>
  </si>
  <si>
    <t>Flag Hardware, lot</t>
  </si>
  <si>
    <t>Insulators</t>
  </si>
  <si>
    <t>Re-use + stock on hand</t>
  </si>
  <si>
    <t>2-1/8" Make-up  Bus</t>
  </si>
  <si>
    <t>Use existing TeV 2" square bus</t>
  </si>
  <si>
    <t>7/8 x 5/8 x 48" Bus</t>
  </si>
  <si>
    <t>5 lb @ $7/lb</t>
  </si>
  <si>
    <t>Brazing Consumables, lot</t>
  </si>
  <si>
    <t>6" Header, full replacement risk</t>
  </si>
  <si>
    <t>Header</t>
  </si>
  <si>
    <t>250' approx length of affected header, R &amp; S</t>
  </si>
  <si>
    <t>Taps x 13</t>
  </si>
  <si>
    <t>SUMMARY</t>
  </si>
  <si>
    <t>Aisle cross-over extensions, ttl req'd</t>
  </si>
  <si>
    <t>Pipe Organ Crossover at Q-107</t>
  </si>
  <si>
    <t>688.82/gal</t>
  </si>
  <si>
    <t>742.80/gal</t>
  </si>
  <si>
    <t>965.26/gal</t>
  </si>
  <si>
    <t>LABOR ESTIMATE - OLD</t>
  </si>
  <si>
    <t>Pre-2019</t>
  </si>
  <si>
    <t>2022 Update</t>
  </si>
  <si>
    <t>Materials</t>
  </si>
  <si>
    <t xml:space="preserve">    6" pipe</t>
  </si>
  <si>
    <t>on hand ?</t>
  </si>
  <si>
    <t>guess</t>
  </si>
  <si>
    <t>40' to make up 6" ends/transitions, if necessary</t>
  </si>
  <si>
    <t xml:space="preserve">    2" manifold, pipe</t>
  </si>
  <si>
    <t>4 quads x 10' x 2 = 160'</t>
  </si>
  <si>
    <t xml:space="preserve">     Hdr crossover, 3" pipe</t>
  </si>
  <si>
    <t>2 runs x 5 pipes each x 10'/pipe =100'</t>
  </si>
  <si>
    <t xml:space="preserve">     Hdr crossover, 3" 45 elbow</t>
  </si>
  <si>
    <t>2 runs x 5 pipes each x 1/pipe = 10</t>
  </si>
  <si>
    <t xml:space="preserve">     Hdr  crossover, 3" 90 elbow</t>
  </si>
  <si>
    <t>2 runs x 5 pipes each x 2/pipe = 20</t>
  </si>
  <si>
    <t xml:space="preserve">     Hdr crossover, 6" x 3" tee</t>
  </si>
  <si>
    <t>could use T-drill ends</t>
  </si>
  <si>
    <t xml:space="preserve">     Hdr  crossover, 6" pipe cap</t>
  </si>
  <si>
    <t>2 runs x 2 each = 4</t>
  </si>
  <si>
    <t xml:space="preserve">    Mfld extension, 2" pipe</t>
  </si>
  <si>
    <t>2 runs x 5 pipes each x 14'/pipe =140'</t>
  </si>
  <si>
    <t xml:space="preserve">    Mfld extension, 2" 90 elbow</t>
  </si>
  <si>
    <t xml:space="preserve">    Misc Fittings</t>
  </si>
  <si>
    <t xml:space="preserve">    LCW brackets @ 7' + 2</t>
  </si>
  <si>
    <t>240'/7' = 35, + 2 = 37</t>
  </si>
  <si>
    <t>37 * 200 = 7400</t>
  </si>
  <si>
    <t>$185 each for PB LCW 2018</t>
  </si>
  <si>
    <t xml:space="preserve">    Hardware, Clamps, etc</t>
  </si>
  <si>
    <t xml:space="preserve">    Hoses</t>
  </si>
  <si>
    <t>re-use but replace w/ new</t>
  </si>
  <si>
    <t xml:space="preserve">    Bus, 1"x4" or 2-5/8"D</t>
  </si>
  <si>
    <t>$90/ft for quantity</t>
  </si>
  <si>
    <t>Re-use</t>
  </si>
  <si>
    <t xml:space="preserve">    Bus, 2-1/8"D</t>
  </si>
  <si>
    <t>$50/ft for quantity</t>
  </si>
  <si>
    <t>As needed for mods, re-routing, flags, 100', use 2" sq Tevatron bus</t>
  </si>
  <si>
    <t xml:space="preserve">    Bus Flags</t>
  </si>
  <si>
    <t>dipoles - 10 pair - what can we re-use?</t>
  </si>
  <si>
    <t xml:space="preserve">    Bus candy canes</t>
  </si>
  <si>
    <t>5 quadrupoles, 2 each x 5' = 50', 7/8OD x 1/8W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</si>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</sst>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2" fontId="0" fillId="0" borderId="0" xfId="0" applyNumberForma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/>
    <xf numFmtId="2" fontId="0" fillId="0" borderId="5" xfId="0" applyNumberFormat="1" applyBorder="1"/>
    <xf numFmtId="0" fontId="0" fillId="0" borderId="6" xfId="0" applyBorder="1"/>
    <xf numFmtId="0" fontId="1" fillId="0" borderId="0" xfId="0" applyFont="1"/>
    <xf numFmtId="2" fontId="0" fillId="0" borderId="6" xfId="0" applyNumberFormat="1" applyBorder="1"/>
    <xf numFmtId="0" fontId="0" fillId="0" borderId="7" xfId="0" applyBorder="1"/>
    <xf numFmtId="0" fontId="0" fillId="0" borderId="6" xfId="0" applyBorder="1" applyAlignment="1">
      <alignment horizontal="right"/>
    </xf>
    <xf numFmtId="2" fontId="0" fillId="0" borderId="8" xfId="0" applyNumberFormat="1" applyBorder="1"/>
    <xf numFmtId="0" fontId="0" fillId="0" borderId="9" xfId="0" applyBorder="1"/>
    <xf numFmtId="0" fontId="3" fillId="0" borderId="0" xfId="0" applyFont="1"/>
    <xf numFmtId="2" fontId="3" fillId="0" borderId="0" xfId="0" applyNumberFormat="1" applyFont="1"/>
    <xf numFmtId="2" fontId="3" fillId="0" borderId="10" xfId="0" applyNumberFormat="1" applyFont="1" applyBorder="1"/>
    <xf numFmtId="0" fontId="4" fillId="0" borderId="0" xfId="0" applyFont="1"/>
    <xf numFmtId="6" fontId="4" fillId="0" borderId="0" xfId="0" applyNumberFormat="1" applyFont="1" applyAlignment="1">
      <alignment horizontal="center"/>
    </xf>
    <xf numFmtId="6" fontId="4" fillId="0" borderId="0" xfId="0" applyNumberFormat="1" applyFont="1"/>
    <xf numFmtId="2" fontId="4" fillId="0" borderId="0" xfId="0" applyNumberFormat="1" applyFont="1"/>
    <xf numFmtId="2" fontId="4" fillId="0" borderId="10" xfId="0" applyNumberFormat="1" applyFont="1" applyBorder="1"/>
    <xf numFmtId="0" fontId="4" fillId="2" borderId="0" xfId="0" applyFont="1" applyFill="1"/>
    <xf numFmtId="6" fontId="4" fillId="2" borderId="0" xfId="0" applyNumberFormat="1" applyFont="1" applyFill="1" applyAlignment="1">
      <alignment horizontal="center"/>
    </xf>
    <xf numFmtId="6" fontId="4" fillId="2" borderId="0" xfId="0" applyNumberFormat="1" applyFont="1" applyFill="1"/>
    <xf numFmtId="2" fontId="4" fillId="2" borderId="0" xfId="0" applyNumberFormat="1" applyFont="1" applyFill="1"/>
    <xf numFmtId="2" fontId="4" fillId="2" borderId="10" xfId="0" applyNumberFormat="1" applyFont="1" applyFill="1" applyBorder="1"/>
    <xf numFmtId="6" fontId="4" fillId="2" borderId="0" xfId="0" applyNumberFormat="1" applyFont="1" applyFill="1" applyAlignment="1">
      <alignment horizontal="left"/>
    </xf>
    <xf numFmtId="0" fontId="4" fillId="2" borderId="9" xfId="0" applyFont="1" applyFill="1" applyBorder="1"/>
    <xf numFmtId="6" fontId="4" fillId="2" borderId="9" xfId="0" applyNumberFormat="1" applyFont="1" applyFill="1" applyBorder="1" applyAlignment="1">
      <alignment horizontal="center"/>
    </xf>
    <xf numFmtId="6" fontId="4" fillId="2" borderId="9" xfId="0" applyNumberFormat="1" applyFont="1" applyFill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48</xdr:row>
          <xdr:rowOff>152400</xdr:rowOff>
        </xdr:from>
        <xdr:to>
          <xdr:col>5</xdr:col>
          <xdr:colOff>304800</xdr:colOff>
          <xdr:row>88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48</xdr:row>
          <xdr:rowOff>152400</xdr:rowOff>
        </xdr:from>
        <xdr:to>
          <xdr:col>10</xdr:col>
          <xdr:colOff>781050</xdr:colOff>
          <xdr:row>88</xdr:row>
          <xdr:rowOff>76200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1019175</xdr:colOff>
          <xdr:row>48</xdr:row>
          <xdr:rowOff>161925</xdr:rowOff>
        </xdr:from>
        <xdr:to>
          <xdr:col>16</xdr:col>
          <xdr:colOff>228600</xdr:colOff>
          <xdr:row>88</xdr:row>
          <xdr:rowOff>85725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19051</xdr:colOff>
      <xdr:row>90</xdr:row>
      <xdr:rowOff>180975</xdr:rowOff>
    </xdr:from>
    <xdr:to>
      <xdr:col>5</xdr:col>
      <xdr:colOff>1352551</xdr:colOff>
      <xdr:row>134</xdr:row>
      <xdr:rowOff>103737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1" y="17516475"/>
          <a:ext cx="6858000" cy="8304762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91</xdr:row>
          <xdr:rowOff>28575</xdr:rowOff>
        </xdr:from>
        <xdr:to>
          <xdr:col>12</xdr:col>
          <xdr:colOff>285750</xdr:colOff>
          <xdr:row>130</xdr:row>
          <xdr:rowOff>142875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409575</xdr:colOff>
          <xdr:row>91</xdr:row>
          <xdr:rowOff>38100</xdr:rowOff>
        </xdr:from>
        <xdr:to>
          <xdr:col>17</xdr:col>
          <xdr:colOff>1000125</xdr:colOff>
          <xdr:row>130</xdr:row>
          <xdr:rowOff>152400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9</xdr:col>
      <xdr:colOff>476249</xdr:colOff>
      <xdr:row>95</xdr:row>
      <xdr:rowOff>133350</xdr:rowOff>
    </xdr:from>
    <xdr:to>
      <xdr:col>12</xdr:col>
      <xdr:colOff>704849</xdr:colOff>
      <xdr:row>100</xdr:row>
      <xdr:rowOff>38099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D51DA40-F793-61FD-34C0-D8245E081392}"/>
            </a:ext>
          </a:extLst>
        </xdr:cNvPr>
        <xdr:cNvSpPr txBox="1"/>
      </xdr:nvSpPr>
      <xdr:spPr>
        <a:xfrm>
          <a:off x="11134724" y="18421350"/>
          <a:ext cx="3705225" cy="857249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QUOTES</a:t>
          </a:r>
          <a:r>
            <a:rPr lang="en-US" sz="1400" baseline="0"/>
            <a:t> FOR RECENT HOSE PURCHASES,</a:t>
          </a:r>
        </a:p>
        <a:p>
          <a:r>
            <a:rPr lang="en-US" sz="1400" baseline="0"/>
            <a:t>NO EXACT MATCHES, USED TO FORM</a:t>
          </a:r>
        </a:p>
        <a:p>
          <a:r>
            <a:rPr lang="en-US" sz="1400" baseline="0"/>
            <a:t>EDUCATED ESTIMATES</a:t>
          </a:r>
          <a:endParaRPr 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1257300</xdr:colOff>
      <xdr:row>28</xdr:row>
      <xdr:rowOff>47625</xdr:rowOff>
    </xdr:from>
    <xdr:ext cx="4800600" cy="159518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391400" y="6067425"/>
          <a:ext cx="4800600" cy="1595180"/>
        </a:xfrm>
        <a:prstGeom prst="rect">
          <a:avLst/>
        </a:prstGeom>
        <a:noFill/>
        <a:ln w="76200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4800">
              <a:solidFill>
                <a:srgbClr val="FF0000"/>
              </a:solidFill>
            </a:rPr>
            <a:t>this hasn't been updated in ages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B247A-48E0-4023-80CC-5CC9A1FDB992}">
  <dimension ref="B1:N79"/>
  <sheetViews>
    <sheetView zoomScaleNormal="100" workbookViewId="0">
      <selection activeCell="C32" sqref="C32"/>
    </sheetView>
  </sheetViews>
  <sheetFormatPr defaultRowHeight="15" x14ac:dyDescent="0.25"/>
  <cols>
    <col min="2" max="2" width="40.7109375" customWidth="1"/>
    <col min="3" max="3" width="20.7109375" customWidth="1"/>
    <col min="4" max="5" width="10.7109375" customWidth="1"/>
    <col min="6" max="6" width="25.7109375" customWidth="1"/>
    <col min="7" max="7" width="15.7109375" customWidth="1"/>
    <col min="8" max="9" width="15.7109375" style="3" customWidth="1"/>
    <col min="10" max="10" width="15.7109375" customWidth="1"/>
    <col min="11" max="11" width="20.7109375" customWidth="1"/>
    <col min="12" max="14" width="15.7109375" customWidth="1"/>
    <col min="15" max="15" width="19.42578125" customWidth="1"/>
    <col min="16" max="18" width="15.7109375" customWidth="1"/>
  </cols>
  <sheetData>
    <row r="1" spans="2:14" s="1" customFormat="1" ht="20.100000000000001" customHeight="1" x14ac:dyDescent="0.3">
      <c r="B1" s="1" t="s">
        <v>0</v>
      </c>
      <c r="C1" s="36"/>
      <c r="D1" s="36"/>
      <c r="E1" s="36"/>
      <c r="F1" s="36"/>
    </row>
    <row r="2" spans="2:14" s="1" customFormat="1" ht="20.100000000000001" customHeight="1" x14ac:dyDescent="0.3">
      <c r="B2" s="1" t="s">
        <v>1</v>
      </c>
      <c r="C2" s="36"/>
      <c r="D2" s="36"/>
      <c r="E2" s="36"/>
      <c r="F2" s="36"/>
    </row>
    <row r="3" spans="2:14" s="1" customFormat="1" ht="20.100000000000001" customHeight="1" x14ac:dyDescent="0.3">
      <c r="B3" s="1" t="s">
        <v>2</v>
      </c>
      <c r="C3" s="36"/>
      <c r="D3" s="36"/>
      <c r="E3" s="36"/>
      <c r="F3" s="36"/>
    </row>
    <row r="5" spans="2:14" ht="15.75" thickBot="1" x14ac:dyDescent="0.3">
      <c r="G5" s="2"/>
    </row>
    <row r="6" spans="2:14" x14ac:dyDescent="0.25">
      <c r="B6" t="s">
        <v>3</v>
      </c>
      <c r="C6" t="s">
        <v>4</v>
      </c>
      <c r="D6">
        <v>2</v>
      </c>
      <c r="F6" t="s">
        <v>5</v>
      </c>
      <c r="G6" s="2"/>
      <c r="K6" s="4" t="s">
        <v>6</v>
      </c>
      <c r="L6" s="5"/>
      <c r="M6" s="5"/>
      <c r="N6" s="6"/>
    </row>
    <row r="7" spans="2:14" x14ac:dyDescent="0.25">
      <c r="C7" t="s">
        <v>7</v>
      </c>
      <c r="D7">
        <v>2</v>
      </c>
      <c r="G7" s="2"/>
      <c r="K7" s="7" t="s">
        <v>8</v>
      </c>
      <c r="L7" s="8" t="s">
        <v>9</v>
      </c>
      <c r="M7" s="8" t="s">
        <v>10</v>
      </c>
      <c r="N7" s="9" t="s">
        <v>11</v>
      </c>
    </row>
    <row r="8" spans="2:14" x14ac:dyDescent="0.25">
      <c r="C8" t="s">
        <v>12</v>
      </c>
      <c r="D8">
        <v>2</v>
      </c>
      <c r="G8" s="2"/>
      <c r="K8" s="10" t="s">
        <v>13</v>
      </c>
      <c r="L8" s="2">
        <v>18</v>
      </c>
      <c r="M8" s="3">
        <v>15.29</v>
      </c>
      <c r="N8" s="11">
        <f>L8*M8</f>
        <v>275.21999999999997</v>
      </c>
    </row>
    <row r="9" spans="2:14" x14ac:dyDescent="0.25">
      <c r="C9" t="s">
        <v>14</v>
      </c>
      <c r="D9">
        <v>2</v>
      </c>
      <c r="G9" s="2"/>
      <c r="K9" s="10" t="s">
        <v>15</v>
      </c>
      <c r="L9" s="2">
        <v>18</v>
      </c>
      <c r="M9" s="3">
        <v>2.57</v>
      </c>
      <c r="N9" s="11">
        <f t="shared" ref="N9:N25" si="0">L9*M9</f>
        <v>46.26</v>
      </c>
    </row>
    <row r="10" spans="2:14" x14ac:dyDescent="0.25">
      <c r="C10" t="s">
        <v>16</v>
      </c>
      <c r="D10">
        <v>2</v>
      </c>
      <c r="F10" t="s">
        <v>17</v>
      </c>
      <c r="G10" s="2"/>
      <c r="K10" s="10" t="s">
        <v>18</v>
      </c>
      <c r="L10" s="2">
        <v>18</v>
      </c>
      <c r="M10" s="3">
        <v>5.12</v>
      </c>
      <c r="N10" s="11">
        <f t="shared" si="0"/>
        <v>92.16</v>
      </c>
    </row>
    <row r="11" spans="2:14" x14ac:dyDescent="0.25">
      <c r="B11" t="s">
        <v>19</v>
      </c>
      <c r="C11" t="s">
        <v>20</v>
      </c>
      <c r="D11">
        <v>2</v>
      </c>
      <c r="G11" s="2"/>
      <c r="K11" s="10"/>
      <c r="L11" s="2"/>
      <c r="M11" s="3"/>
      <c r="N11" s="11"/>
    </row>
    <row r="12" spans="2:14" ht="15.75" thickBot="1" x14ac:dyDescent="0.3">
      <c r="B12" t="s">
        <v>21</v>
      </c>
      <c r="C12" t="s">
        <v>22</v>
      </c>
      <c r="D12" s="12">
        <v>1</v>
      </c>
      <c r="G12" s="2"/>
      <c r="K12" s="10" t="s">
        <v>23</v>
      </c>
      <c r="L12" s="2">
        <v>200</v>
      </c>
      <c r="M12" s="3">
        <v>12.91</v>
      </c>
      <c r="N12" s="11">
        <f t="shared" si="0"/>
        <v>2582</v>
      </c>
    </row>
    <row r="13" spans="2:14" x14ac:dyDescent="0.25">
      <c r="D13">
        <v>13</v>
      </c>
      <c r="G13" s="2"/>
      <c r="K13" s="10" t="s">
        <v>24</v>
      </c>
      <c r="L13" s="2">
        <v>16</v>
      </c>
      <c r="M13" s="3">
        <v>7.39</v>
      </c>
      <c r="N13" s="11">
        <f t="shared" si="0"/>
        <v>118.24</v>
      </c>
    </row>
    <row r="14" spans="2:14" x14ac:dyDescent="0.25">
      <c r="G14" s="2"/>
      <c r="K14" s="10" t="s">
        <v>25</v>
      </c>
      <c r="L14" s="2">
        <v>30</v>
      </c>
      <c r="M14" s="3">
        <v>7.38</v>
      </c>
      <c r="N14" s="11">
        <f t="shared" si="0"/>
        <v>221.4</v>
      </c>
    </row>
    <row r="15" spans="2:14" x14ac:dyDescent="0.25">
      <c r="G15" s="2"/>
      <c r="K15" s="10"/>
      <c r="M15" s="3"/>
      <c r="N15" s="11"/>
    </row>
    <row r="16" spans="2:14" x14ac:dyDescent="0.25">
      <c r="G16" s="2"/>
      <c r="K16" s="10" t="s">
        <v>26</v>
      </c>
      <c r="L16" s="2">
        <v>500</v>
      </c>
      <c r="M16" s="3">
        <v>36.69</v>
      </c>
      <c r="N16" s="11">
        <f t="shared" si="0"/>
        <v>18345</v>
      </c>
    </row>
    <row r="17" spans="2:14" x14ac:dyDescent="0.25">
      <c r="B17" s="13" t="s">
        <v>27</v>
      </c>
      <c r="F17" t="s">
        <v>28</v>
      </c>
      <c r="G17" s="2">
        <v>130</v>
      </c>
      <c r="H17" s="3">
        <v>12.91</v>
      </c>
      <c r="I17" s="3">
        <f t="shared" ref="I17:I21" si="1">G17*H17</f>
        <v>1678.3</v>
      </c>
      <c r="K17" s="10" t="s">
        <v>29</v>
      </c>
      <c r="L17" s="2">
        <v>13</v>
      </c>
      <c r="M17" s="3">
        <v>183.98</v>
      </c>
      <c r="N17" s="11">
        <f t="shared" si="0"/>
        <v>2391.7399999999998</v>
      </c>
    </row>
    <row r="18" spans="2:14" x14ac:dyDescent="0.25">
      <c r="F18" t="s">
        <v>30</v>
      </c>
      <c r="G18" s="2">
        <v>52</v>
      </c>
      <c r="H18" s="3">
        <v>12.91</v>
      </c>
      <c r="I18" s="3">
        <f t="shared" si="1"/>
        <v>671.32</v>
      </c>
      <c r="K18" s="10" t="s">
        <v>31</v>
      </c>
      <c r="L18" s="2">
        <v>2</v>
      </c>
      <c r="M18" s="3">
        <v>44.47</v>
      </c>
      <c r="N18" s="11">
        <f t="shared" si="0"/>
        <v>88.94</v>
      </c>
    </row>
    <row r="19" spans="2:14" x14ac:dyDescent="0.25">
      <c r="F19" t="s">
        <v>25</v>
      </c>
      <c r="G19" s="2">
        <v>16</v>
      </c>
      <c r="H19" s="3">
        <v>7.38</v>
      </c>
      <c r="I19" s="3">
        <f t="shared" si="1"/>
        <v>118.08</v>
      </c>
      <c r="K19" s="10" t="s">
        <v>32</v>
      </c>
      <c r="L19" s="2">
        <v>2</v>
      </c>
      <c r="M19" s="3">
        <v>63.83</v>
      </c>
      <c r="N19" s="11">
        <f t="shared" si="0"/>
        <v>127.66</v>
      </c>
    </row>
    <row r="20" spans="2:14" x14ac:dyDescent="0.25">
      <c r="F20" t="s">
        <v>24</v>
      </c>
      <c r="G20" s="2">
        <v>16</v>
      </c>
      <c r="H20" s="3">
        <v>7.39</v>
      </c>
      <c r="I20" s="3">
        <f t="shared" si="1"/>
        <v>118.24</v>
      </c>
      <c r="K20" s="10"/>
      <c r="M20" s="3"/>
      <c r="N20" s="11"/>
    </row>
    <row r="21" spans="2:14" ht="15.75" thickBot="1" x14ac:dyDescent="0.3">
      <c r="F21" t="s">
        <v>33</v>
      </c>
      <c r="G21" s="2">
        <v>1</v>
      </c>
      <c r="H21" s="3">
        <v>300</v>
      </c>
      <c r="I21" s="14">
        <f t="shared" si="1"/>
        <v>300</v>
      </c>
      <c r="K21" s="10" t="s">
        <v>34</v>
      </c>
      <c r="L21" s="2">
        <v>200</v>
      </c>
      <c r="M21" s="3">
        <v>20.57</v>
      </c>
      <c r="N21" s="11">
        <f t="shared" si="0"/>
        <v>4114</v>
      </c>
    </row>
    <row r="22" spans="2:14" x14ac:dyDescent="0.25">
      <c r="G22" s="2"/>
      <c r="I22" s="3">
        <f>SUM(I17:I21)</f>
        <v>2885.9399999999996</v>
      </c>
      <c r="K22" s="10" t="s">
        <v>35</v>
      </c>
      <c r="L22" s="2">
        <v>20</v>
      </c>
      <c r="M22" s="3">
        <v>12.85</v>
      </c>
      <c r="N22" s="11">
        <f t="shared" si="0"/>
        <v>257</v>
      </c>
    </row>
    <row r="23" spans="2:14" x14ac:dyDescent="0.25">
      <c r="B23" s="13"/>
      <c r="G23" s="2"/>
      <c r="K23" s="10" t="s">
        <v>36</v>
      </c>
      <c r="L23" s="2">
        <v>20</v>
      </c>
      <c r="M23" s="3">
        <v>14.99</v>
      </c>
      <c r="N23" s="11">
        <f t="shared" si="0"/>
        <v>299.8</v>
      </c>
    </row>
    <row r="24" spans="2:14" x14ac:dyDescent="0.25">
      <c r="B24" s="13" t="s">
        <v>37</v>
      </c>
      <c r="C24" t="s">
        <v>38</v>
      </c>
      <c r="D24">
        <v>18</v>
      </c>
      <c r="F24" t="s">
        <v>13</v>
      </c>
      <c r="G24" s="2">
        <v>18</v>
      </c>
      <c r="H24" s="3">
        <v>15.29</v>
      </c>
      <c r="I24" s="3">
        <f t="shared" ref="I24:I25" si="2">G24*H24</f>
        <v>275.21999999999997</v>
      </c>
      <c r="K24" s="10" t="s">
        <v>39</v>
      </c>
      <c r="L24" s="2">
        <v>20</v>
      </c>
      <c r="M24" s="3">
        <v>149.1</v>
      </c>
      <c r="N24" s="11">
        <f t="shared" si="0"/>
        <v>2982</v>
      </c>
    </row>
    <row r="25" spans="2:14" x14ac:dyDescent="0.25">
      <c r="F25" t="s">
        <v>15</v>
      </c>
      <c r="G25" s="2">
        <v>18</v>
      </c>
      <c r="H25" s="3">
        <v>2.57</v>
      </c>
      <c r="I25" s="3">
        <f t="shared" si="2"/>
        <v>46.26</v>
      </c>
      <c r="K25" s="10" t="s">
        <v>40</v>
      </c>
      <c r="L25" s="2">
        <v>4</v>
      </c>
      <c r="M25" s="3">
        <v>26.4</v>
      </c>
      <c r="N25" s="11">
        <f t="shared" si="0"/>
        <v>105.6</v>
      </c>
    </row>
    <row r="26" spans="2:14" x14ac:dyDescent="0.25">
      <c r="F26" t="s">
        <v>41</v>
      </c>
      <c r="G26" s="2">
        <v>18</v>
      </c>
      <c r="H26" s="3">
        <v>140</v>
      </c>
      <c r="I26" s="3">
        <f>G26*H26</f>
        <v>2520</v>
      </c>
      <c r="K26" s="10"/>
      <c r="L26" s="2"/>
      <c r="M26" s="3"/>
      <c r="N26" s="11"/>
    </row>
    <row r="27" spans="2:14" ht="15.75" thickBot="1" x14ac:dyDescent="0.3">
      <c r="F27" t="s">
        <v>18</v>
      </c>
      <c r="G27" s="2">
        <v>18</v>
      </c>
      <c r="H27" s="3">
        <v>5.12</v>
      </c>
      <c r="I27" s="14">
        <f t="shared" ref="I27" si="3">G27*H27</f>
        <v>92.16</v>
      </c>
      <c r="K27" s="10" t="s">
        <v>41</v>
      </c>
      <c r="L27" s="2">
        <v>18</v>
      </c>
      <c r="M27" s="3">
        <v>142.5</v>
      </c>
      <c r="N27" s="11">
        <f t="shared" ref="N27:N28" si="4">L27*M27</f>
        <v>2565</v>
      </c>
    </row>
    <row r="28" spans="2:14" x14ac:dyDescent="0.25">
      <c r="B28" s="13"/>
      <c r="G28" s="2"/>
      <c r="I28" s="3">
        <f>SUM(I24:I27)</f>
        <v>2933.64</v>
      </c>
      <c r="K28" s="10" t="s">
        <v>33</v>
      </c>
      <c r="L28" s="2">
        <v>13</v>
      </c>
      <c r="M28" s="3">
        <v>308.33999999999997</v>
      </c>
      <c r="N28" s="11">
        <f t="shared" si="4"/>
        <v>4008.4199999999996</v>
      </c>
    </row>
    <row r="29" spans="2:14" ht="15.75" thickBot="1" x14ac:dyDescent="0.3">
      <c r="B29" s="13"/>
      <c r="G29" s="2"/>
      <c r="K29" s="15"/>
      <c r="L29" s="16"/>
      <c r="M29" s="14"/>
      <c r="N29" s="17"/>
    </row>
    <row r="30" spans="2:14" x14ac:dyDescent="0.25">
      <c r="B30" s="13" t="s">
        <v>42</v>
      </c>
      <c r="F30" t="s">
        <v>34</v>
      </c>
      <c r="G30" s="2">
        <v>200</v>
      </c>
      <c r="H30" s="3">
        <v>20.57</v>
      </c>
      <c r="I30" s="3">
        <f t="shared" ref="I30:I34" si="5">G30*H30</f>
        <v>4114</v>
      </c>
      <c r="L30" s="2"/>
    </row>
    <row r="31" spans="2:14" x14ac:dyDescent="0.25">
      <c r="F31" t="s">
        <v>35</v>
      </c>
      <c r="G31" s="2">
        <v>20</v>
      </c>
      <c r="H31" s="3">
        <v>12.85</v>
      </c>
      <c r="I31" s="3">
        <f t="shared" si="5"/>
        <v>257</v>
      </c>
    </row>
    <row r="32" spans="2:14" x14ac:dyDescent="0.25">
      <c r="F32" t="s">
        <v>36</v>
      </c>
      <c r="G32" s="2">
        <v>20</v>
      </c>
      <c r="H32" s="3">
        <v>14.99</v>
      </c>
      <c r="I32" s="3">
        <f t="shared" si="5"/>
        <v>299.8</v>
      </c>
    </row>
    <row r="33" spans="2:12" x14ac:dyDescent="0.25">
      <c r="F33" t="s">
        <v>39</v>
      </c>
      <c r="G33" s="2">
        <v>20</v>
      </c>
      <c r="H33" s="3">
        <v>149.1</v>
      </c>
      <c r="I33" s="3">
        <f t="shared" si="5"/>
        <v>2982</v>
      </c>
    </row>
    <row r="34" spans="2:12" ht="15.75" thickBot="1" x14ac:dyDescent="0.3">
      <c r="B34" s="13"/>
      <c r="F34" t="s">
        <v>40</v>
      </c>
      <c r="G34" s="2">
        <v>4</v>
      </c>
      <c r="H34" s="3">
        <v>26.4</v>
      </c>
      <c r="I34" s="14">
        <f t="shared" si="5"/>
        <v>105.6</v>
      </c>
    </row>
    <row r="35" spans="2:12" x14ac:dyDescent="0.25">
      <c r="B35" s="13"/>
      <c r="G35" s="2"/>
      <c r="I35" s="3">
        <f>SUM(I30:I34)</f>
        <v>7758.4000000000005</v>
      </c>
    </row>
    <row r="36" spans="2:12" x14ac:dyDescent="0.25">
      <c r="B36" s="13"/>
      <c r="G36" s="2"/>
      <c r="L36" s="2"/>
    </row>
    <row r="37" spans="2:12" x14ac:dyDescent="0.25">
      <c r="B37" s="13" t="s">
        <v>43</v>
      </c>
      <c r="F37" t="s">
        <v>26</v>
      </c>
      <c r="G37" s="2">
        <v>20</v>
      </c>
      <c r="H37" s="3">
        <v>36.69</v>
      </c>
      <c r="I37" s="3">
        <f t="shared" ref="I37:I46" si="6">G37*H37</f>
        <v>733.8</v>
      </c>
    </row>
    <row r="38" spans="2:12" x14ac:dyDescent="0.25">
      <c r="B38" s="13"/>
      <c r="F38" t="s">
        <v>32</v>
      </c>
      <c r="G38" s="2">
        <v>2</v>
      </c>
      <c r="H38" s="3">
        <v>63.83</v>
      </c>
      <c r="I38" s="3">
        <f t="shared" si="6"/>
        <v>127.66</v>
      </c>
    </row>
    <row r="39" spans="2:12" ht="15.75" thickBot="1" x14ac:dyDescent="0.3">
      <c r="B39" s="13"/>
      <c r="F39" t="s">
        <v>31</v>
      </c>
      <c r="G39" s="2">
        <v>4</v>
      </c>
      <c r="H39" s="3">
        <v>44.47</v>
      </c>
      <c r="I39" s="14">
        <f t="shared" si="6"/>
        <v>177.88</v>
      </c>
    </row>
    <row r="40" spans="2:12" x14ac:dyDescent="0.25">
      <c r="B40" s="13"/>
      <c r="G40" s="2"/>
      <c r="I40" s="3">
        <f>SUM(I37:I39)</f>
        <v>1039.3399999999999</v>
      </c>
    </row>
    <row r="41" spans="2:12" x14ac:dyDescent="0.25">
      <c r="B41" s="13"/>
      <c r="G41" s="2"/>
    </row>
    <row r="42" spans="2:12" x14ac:dyDescent="0.25">
      <c r="B42" s="13" t="s">
        <v>44</v>
      </c>
      <c r="F42" t="s">
        <v>45</v>
      </c>
      <c r="G42" s="2">
        <v>37</v>
      </c>
      <c r="H42" s="3">
        <v>185</v>
      </c>
      <c r="I42" s="3">
        <f t="shared" si="6"/>
        <v>6845</v>
      </c>
      <c r="J42" t="s">
        <v>46</v>
      </c>
    </row>
    <row r="43" spans="2:12" x14ac:dyDescent="0.25">
      <c r="F43" t="s">
        <v>47</v>
      </c>
      <c r="G43" s="2">
        <v>26</v>
      </c>
      <c r="H43" s="3">
        <v>250</v>
      </c>
      <c r="I43" s="3">
        <f t="shared" si="6"/>
        <v>6500</v>
      </c>
      <c r="J43" t="s">
        <v>48</v>
      </c>
    </row>
    <row r="44" spans="2:12" x14ac:dyDescent="0.25">
      <c r="F44" t="s">
        <v>49</v>
      </c>
      <c r="G44" s="2">
        <v>39</v>
      </c>
      <c r="H44" s="3">
        <v>75</v>
      </c>
      <c r="I44" s="3">
        <f t="shared" si="6"/>
        <v>2925</v>
      </c>
      <c r="J44" t="s">
        <v>48</v>
      </c>
    </row>
    <row r="45" spans="2:12" x14ac:dyDescent="0.25">
      <c r="F45" t="s">
        <v>50</v>
      </c>
      <c r="G45" s="2">
        <v>37</v>
      </c>
      <c r="H45" s="3">
        <v>25</v>
      </c>
      <c r="I45" s="3">
        <f t="shared" si="6"/>
        <v>925</v>
      </c>
      <c r="J45" t="s">
        <v>48</v>
      </c>
    </row>
    <row r="46" spans="2:12" ht="15.75" thickBot="1" x14ac:dyDescent="0.3">
      <c r="F46" t="s">
        <v>51</v>
      </c>
      <c r="G46" s="2">
        <v>1</v>
      </c>
      <c r="H46" s="3">
        <v>2000</v>
      </c>
      <c r="I46" s="14">
        <f t="shared" si="6"/>
        <v>2000</v>
      </c>
      <c r="J46" t="s">
        <v>48</v>
      </c>
    </row>
    <row r="47" spans="2:12" x14ac:dyDescent="0.25">
      <c r="G47" s="2"/>
      <c r="I47" s="3">
        <f>SUM(I42:I46)</f>
        <v>19195</v>
      </c>
    </row>
    <row r="48" spans="2:12" x14ac:dyDescent="0.25">
      <c r="G48" s="2"/>
    </row>
    <row r="49" spans="2:10" x14ac:dyDescent="0.25">
      <c r="G49" s="2"/>
    </row>
    <row r="50" spans="2:10" x14ac:dyDescent="0.25">
      <c r="B50" s="13" t="s">
        <v>52</v>
      </c>
      <c r="F50" t="s">
        <v>50</v>
      </c>
      <c r="G50" s="2">
        <v>37</v>
      </c>
      <c r="H50" s="3">
        <v>125</v>
      </c>
      <c r="I50" s="3">
        <f t="shared" ref="I50:I57" si="7">G50*H50</f>
        <v>4625</v>
      </c>
      <c r="J50" t="s">
        <v>48</v>
      </c>
    </row>
    <row r="51" spans="2:10" x14ac:dyDescent="0.25">
      <c r="F51" t="s">
        <v>53</v>
      </c>
      <c r="G51" s="2">
        <v>1</v>
      </c>
      <c r="H51" s="3">
        <v>500</v>
      </c>
      <c r="I51" s="3">
        <f t="shared" si="7"/>
        <v>500</v>
      </c>
      <c r="J51" t="s">
        <v>48</v>
      </c>
    </row>
    <row r="52" spans="2:10" x14ac:dyDescent="0.25">
      <c r="F52" t="s">
        <v>54</v>
      </c>
      <c r="G52" s="2">
        <v>1</v>
      </c>
      <c r="H52" s="3">
        <v>200</v>
      </c>
      <c r="I52" s="3">
        <f>G52*H52</f>
        <v>200</v>
      </c>
      <c r="J52" t="s">
        <v>48</v>
      </c>
    </row>
    <row r="53" spans="2:10" x14ac:dyDescent="0.25">
      <c r="F53" t="s">
        <v>55</v>
      </c>
      <c r="G53" s="2">
        <v>0</v>
      </c>
      <c r="H53" s="3">
        <v>0</v>
      </c>
      <c r="I53" s="3">
        <f>G53*H53</f>
        <v>0</v>
      </c>
      <c r="J53" t="s">
        <v>56</v>
      </c>
    </row>
    <row r="54" spans="2:10" x14ac:dyDescent="0.25">
      <c r="F54" t="s">
        <v>47</v>
      </c>
      <c r="G54" s="2">
        <v>1</v>
      </c>
      <c r="H54" s="3">
        <v>2000</v>
      </c>
      <c r="I54" s="3">
        <f t="shared" si="7"/>
        <v>2000</v>
      </c>
      <c r="J54" t="s">
        <v>48</v>
      </c>
    </row>
    <row r="55" spans="2:10" x14ac:dyDescent="0.25">
      <c r="F55" t="s">
        <v>57</v>
      </c>
      <c r="G55" s="2">
        <v>0</v>
      </c>
      <c r="H55" s="3">
        <v>0</v>
      </c>
      <c r="I55" s="3">
        <f t="shared" si="7"/>
        <v>0</v>
      </c>
      <c r="J55" t="s">
        <v>58</v>
      </c>
    </row>
    <row r="56" spans="2:10" x14ac:dyDescent="0.25">
      <c r="F56" t="s">
        <v>59</v>
      </c>
      <c r="G56" s="2">
        <v>10</v>
      </c>
      <c r="H56" s="3">
        <v>35</v>
      </c>
      <c r="I56" s="3">
        <f t="shared" si="7"/>
        <v>350</v>
      </c>
      <c r="J56" t="s">
        <v>60</v>
      </c>
    </row>
    <row r="57" spans="2:10" ht="15.75" thickBot="1" x14ac:dyDescent="0.3">
      <c r="F57" t="s">
        <v>61</v>
      </c>
      <c r="G57" s="2">
        <v>1</v>
      </c>
      <c r="H57" s="3">
        <v>1000</v>
      </c>
      <c r="I57" s="14">
        <f t="shared" si="7"/>
        <v>1000</v>
      </c>
      <c r="J57" t="s">
        <v>48</v>
      </c>
    </row>
    <row r="58" spans="2:10" x14ac:dyDescent="0.25">
      <c r="I58" s="3">
        <f>SUM(I50:I57)</f>
        <v>8675</v>
      </c>
    </row>
    <row r="61" spans="2:10" x14ac:dyDescent="0.25">
      <c r="B61" s="13" t="s">
        <v>62</v>
      </c>
      <c r="E61" t="s">
        <v>63</v>
      </c>
      <c r="F61" t="s">
        <v>26</v>
      </c>
      <c r="G61" s="2">
        <v>500</v>
      </c>
      <c r="H61" s="3">
        <v>36.69</v>
      </c>
      <c r="I61" s="3">
        <f t="shared" ref="I61:I66" si="8">G61*H61</f>
        <v>18345</v>
      </c>
    </row>
    <row r="62" spans="2:10" x14ac:dyDescent="0.25">
      <c r="B62" t="s">
        <v>64</v>
      </c>
      <c r="F62" t="s">
        <v>32</v>
      </c>
      <c r="G62" s="2">
        <v>4</v>
      </c>
      <c r="H62" s="3">
        <v>63.83</v>
      </c>
      <c r="I62" s="3">
        <f t="shared" si="8"/>
        <v>255.32</v>
      </c>
    </row>
    <row r="63" spans="2:10" x14ac:dyDescent="0.25">
      <c r="F63" t="s">
        <v>31</v>
      </c>
      <c r="G63" s="2">
        <v>2</v>
      </c>
      <c r="H63" s="3">
        <v>44.47</v>
      </c>
      <c r="I63" s="3">
        <f t="shared" si="8"/>
        <v>88.94</v>
      </c>
    </row>
    <row r="64" spans="2:10" x14ac:dyDescent="0.25">
      <c r="E64" t="s">
        <v>65</v>
      </c>
      <c r="F64" t="s">
        <v>29</v>
      </c>
      <c r="G64" s="2">
        <v>13</v>
      </c>
      <c r="H64" s="3">
        <v>183.98</v>
      </c>
      <c r="I64" s="3">
        <f t="shared" si="8"/>
        <v>2391.7399999999998</v>
      </c>
    </row>
    <row r="65" spans="2:9" x14ac:dyDescent="0.25">
      <c r="F65" t="s">
        <v>25</v>
      </c>
      <c r="G65" s="2">
        <v>13</v>
      </c>
      <c r="H65" s="3">
        <v>7.38</v>
      </c>
      <c r="I65" s="3">
        <f t="shared" si="8"/>
        <v>95.94</v>
      </c>
    </row>
    <row r="66" spans="2:9" ht="15.75" thickBot="1" x14ac:dyDescent="0.3">
      <c r="F66" t="s">
        <v>33</v>
      </c>
      <c r="G66" s="2">
        <v>13</v>
      </c>
      <c r="H66" s="3">
        <v>300</v>
      </c>
      <c r="I66" s="14">
        <f t="shared" si="8"/>
        <v>3900</v>
      </c>
    </row>
    <row r="67" spans="2:9" x14ac:dyDescent="0.25">
      <c r="G67" s="2"/>
      <c r="I67" s="3">
        <f>SUM(I61:I66)</f>
        <v>25076.94</v>
      </c>
    </row>
    <row r="68" spans="2:9" x14ac:dyDescent="0.25">
      <c r="G68" s="2"/>
    </row>
    <row r="70" spans="2:9" x14ac:dyDescent="0.25">
      <c r="B70" s="13" t="s">
        <v>66</v>
      </c>
    </row>
    <row r="71" spans="2:9" x14ac:dyDescent="0.25">
      <c r="B71" s="13" t="s">
        <v>27</v>
      </c>
      <c r="C71" s="3">
        <v>2885.94</v>
      </c>
    </row>
    <row r="72" spans="2:9" x14ac:dyDescent="0.25">
      <c r="B72" s="13" t="s">
        <v>37</v>
      </c>
      <c r="C72" s="3">
        <v>2933.64</v>
      </c>
    </row>
    <row r="73" spans="2:9" x14ac:dyDescent="0.25">
      <c r="B73" s="13" t="s">
        <v>42</v>
      </c>
      <c r="C73" s="3">
        <v>7758.4000000000005</v>
      </c>
    </row>
    <row r="74" spans="2:9" x14ac:dyDescent="0.25">
      <c r="B74" s="13" t="s">
        <v>43</v>
      </c>
      <c r="C74" s="3">
        <v>1039.3399999999999</v>
      </c>
    </row>
    <row r="75" spans="2:9" x14ac:dyDescent="0.25">
      <c r="B75" s="13" t="s">
        <v>44</v>
      </c>
      <c r="C75" s="3">
        <v>19195</v>
      </c>
    </row>
    <row r="76" spans="2:9" ht="15.75" thickBot="1" x14ac:dyDescent="0.3">
      <c r="B76" s="13" t="s">
        <v>52</v>
      </c>
      <c r="C76" s="14">
        <v>8675</v>
      </c>
    </row>
    <row r="77" spans="2:9" x14ac:dyDescent="0.25">
      <c r="B77" s="13"/>
      <c r="C77" s="3">
        <f>SUM(C71:C76)</f>
        <v>42487.32</v>
      </c>
    </row>
    <row r="78" spans="2:9" x14ac:dyDescent="0.25">
      <c r="C78" s="3"/>
    </row>
    <row r="79" spans="2:9" x14ac:dyDescent="0.25">
      <c r="B79" s="13" t="s">
        <v>62</v>
      </c>
      <c r="C79" s="3">
        <v>25076.94</v>
      </c>
    </row>
  </sheetData>
  <mergeCells count="6">
    <mergeCell ref="C1:D1"/>
    <mergeCell ref="E1:F1"/>
    <mergeCell ref="C2:D2"/>
    <mergeCell ref="E2:F2"/>
    <mergeCell ref="C3:D3"/>
    <mergeCell ref="E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EFE96-6B59-4937-B57D-44C60461CD80}">
  <dimension ref="B1:N100"/>
  <sheetViews>
    <sheetView tabSelected="1" topLeftCell="B83" zoomScaleNormal="100" workbookViewId="0">
      <selection activeCell="G114" sqref="G114"/>
    </sheetView>
  </sheetViews>
  <sheetFormatPr defaultRowHeight="15" x14ac:dyDescent="0.25"/>
  <cols>
    <col min="2" max="2" width="40.7109375" customWidth="1"/>
    <col min="3" max="3" width="20.7109375" customWidth="1"/>
    <col min="4" max="5" width="10.7109375" customWidth="1"/>
    <col min="6" max="6" width="20.7109375" customWidth="1"/>
    <col min="7" max="7" width="15.7109375" customWidth="1"/>
    <col min="8" max="9" width="15.7109375" style="3" customWidth="1"/>
    <col min="10" max="10" width="15.7109375" customWidth="1"/>
    <col min="11" max="11" width="20.7109375" customWidth="1"/>
    <col min="12" max="18" width="15.7109375" customWidth="1"/>
  </cols>
  <sheetData>
    <row r="1" spans="2:14" s="1" customFormat="1" ht="20.100000000000001" customHeight="1" x14ac:dyDescent="0.3">
      <c r="B1" s="1" t="s">
        <v>0</v>
      </c>
      <c r="C1" s="36"/>
      <c r="D1" s="36"/>
      <c r="E1" s="36"/>
      <c r="F1" s="36"/>
    </row>
    <row r="2" spans="2:14" s="1" customFormat="1" ht="20.100000000000001" customHeight="1" x14ac:dyDescent="0.3">
      <c r="B2" s="1" t="s">
        <v>1</v>
      </c>
      <c r="C2" s="36"/>
      <c r="D2" s="36"/>
      <c r="E2" s="36"/>
      <c r="F2" s="36"/>
    </row>
    <row r="3" spans="2:14" s="1" customFormat="1" ht="20.100000000000001" customHeight="1" x14ac:dyDescent="0.3">
      <c r="B3" s="1" t="s">
        <v>2</v>
      </c>
      <c r="C3" s="36"/>
      <c r="D3" s="36"/>
      <c r="E3" s="36"/>
      <c r="F3" s="36"/>
    </row>
    <row r="7" spans="2:14" x14ac:dyDescent="0.25">
      <c r="B7" t="s">
        <v>3</v>
      </c>
      <c r="C7" t="s">
        <v>4</v>
      </c>
      <c r="D7">
        <v>2</v>
      </c>
      <c r="F7" t="s">
        <v>5</v>
      </c>
    </row>
    <row r="8" spans="2:14" x14ac:dyDescent="0.25">
      <c r="C8" t="s">
        <v>7</v>
      </c>
      <c r="D8">
        <v>2</v>
      </c>
      <c r="G8" s="2"/>
    </row>
    <row r="9" spans="2:14" ht="15.75" thickBot="1" x14ac:dyDescent="0.3">
      <c r="C9" t="s">
        <v>12</v>
      </c>
      <c r="D9">
        <v>2</v>
      </c>
      <c r="G9" s="2"/>
    </row>
    <row r="10" spans="2:14" x14ac:dyDescent="0.25">
      <c r="C10" t="s">
        <v>14</v>
      </c>
      <c r="D10">
        <v>2</v>
      </c>
      <c r="G10" s="2"/>
      <c r="K10" s="4" t="s">
        <v>6</v>
      </c>
      <c r="L10" s="5"/>
      <c r="M10" s="5"/>
      <c r="N10" s="6"/>
    </row>
    <row r="11" spans="2:14" x14ac:dyDescent="0.25">
      <c r="C11" t="s">
        <v>16</v>
      </c>
      <c r="D11">
        <v>2</v>
      </c>
      <c r="F11" t="s">
        <v>17</v>
      </c>
      <c r="G11" s="2"/>
      <c r="K11" s="7" t="s">
        <v>8</v>
      </c>
      <c r="L11" s="8" t="s">
        <v>9</v>
      </c>
      <c r="M11" s="8" t="s">
        <v>10</v>
      </c>
      <c r="N11" s="9" t="s">
        <v>11</v>
      </c>
    </row>
    <row r="12" spans="2:14" x14ac:dyDescent="0.25">
      <c r="B12" t="s">
        <v>19</v>
      </c>
      <c r="C12" t="s">
        <v>20</v>
      </c>
      <c r="D12">
        <v>2</v>
      </c>
      <c r="G12" s="2">
        <v>130</v>
      </c>
      <c r="H12" s="3">
        <v>12.91</v>
      </c>
      <c r="I12" s="3">
        <f t="shared" ref="I12:I16" si="0">G12*H12</f>
        <v>1678.3</v>
      </c>
      <c r="K12" s="10" t="s">
        <v>13</v>
      </c>
      <c r="L12" s="2">
        <v>18</v>
      </c>
      <c r="M12" s="3">
        <v>15.29</v>
      </c>
      <c r="N12" s="11">
        <f>L12*M12</f>
        <v>275.21999999999997</v>
      </c>
    </row>
    <row r="13" spans="2:14" x14ac:dyDescent="0.25">
      <c r="B13" t="s">
        <v>21</v>
      </c>
      <c r="C13" t="s">
        <v>22</v>
      </c>
      <c r="D13" s="18">
        <v>1</v>
      </c>
      <c r="G13" s="2">
        <v>52</v>
      </c>
      <c r="H13" s="3">
        <v>12.91</v>
      </c>
      <c r="I13" s="3">
        <f t="shared" si="0"/>
        <v>671.32</v>
      </c>
      <c r="K13" s="10" t="s">
        <v>15</v>
      </c>
      <c r="L13" s="2">
        <v>18</v>
      </c>
      <c r="M13" s="3">
        <v>2.57</v>
      </c>
      <c r="N13" s="11">
        <f t="shared" ref="N13:N29" si="1">L13*M13</f>
        <v>46.26</v>
      </c>
    </row>
    <row r="14" spans="2:14" x14ac:dyDescent="0.25">
      <c r="B14" s="13" t="s">
        <v>67</v>
      </c>
      <c r="D14">
        <v>13</v>
      </c>
      <c r="G14" s="2">
        <v>16</v>
      </c>
      <c r="H14" s="3">
        <v>7.38</v>
      </c>
      <c r="I14" s="3">
        <f t="shared" si="0"/>
        <v>118.08</v>
      </c>
      <c r="K14" s="10" t="s">
        <v>18</v>
      </c>
      <c r="L14" s="2">
        <v>18</v>
      </c>
      <c r="M14" s="3">
        <v>5.12</v>
      </c>
      <c r="N14" s="11">
        <f t="shared" si="1"/>
        <v>92.16</v>
      </c>
    </row>
    <row r="15" spans="2:14" x14ac:dyDescent="0.25">
      <c r="G15" s="2">
        <v>16</v>
      </c>
      <c r="H15" s="3">
        <v>7.39</v>
      </c>
      <c r="I15" s="3">
        <f t="shared" si="0"/>
        <v>118.24</v>
      </c>
      <c r="K15" s="10"/>
      <c r="L15" s="2"/>
      <c r="M15" s="3"/>
      <c r="N15" s="11"/>
    </row>
    <row r="16" spans="2:14" x14ac:dyDescent="0.25">
      <c r="B16" s="13" t="s">
        <v>27</v>
      </c>
      <c r="F16" t="s">
        <v>28</v>
      </c>
      <c r="G16" s="2">
        <v>1</v>
      </c>
      <c r="H16" s="3">
        <v>300</v>
      </c>
      <c r="I16" s="3">
        <f t="shared" si="0"/>
        <v>300</v>
      </c>
      <c r="K16" s="10" t="s">
        <v>23</v>
      </c>
      <c r="L16" s="2">
        <v>200</v>
      </c>
      <c r="M16" s="3">
        <v>12.91</v>
      </c>
      <c r="N16" s="11">
        <f t="shared" si="1"/>
        <v>2582</v>
      </c>
    </row>
    <row r="17" spans="2:14" x14ac:dyDescent="0.25">
      <c r="F17" t="s">
        <v>30</v>
      </c>
      <c r="G17" s="2"/>
      <c r="K17" s="10" t="s">
        <v>24</v>
      </c>
      <c r="L17" s="2">
        <v>16</v>
      </c>
      <c r="M17" s="3">
        <v>7.39</v>
      </c>
      <c r="N17" s="11">
        <f t="shared" si="1"/>
        <v>118.24</v>
      </c>
    </row>
    <row r="18" spans="2:14" x14ac:dyDescent="0.25">
      <c r="F18" t="s">
        <v>25</v>
      </c>
      <c r="G18" s="2">
        <v>18</v>
      </c>
      <c r="H18" s="3">
        <v>15.29</v>
      </c>
      <c r="I18" s="3">
        <f t="shared" ref="I18:I19" si="2">G18*H18</f>
        <v>275.21999999999997</v>
      </c>
      <c r="K18" s="10" t="s">
        <v>25</v>
      </c>
      <c r="L18" s="2">
        <v>30</v>
      </c>
      <c r="M18" s="3">
        <v>7.38</v>
      </c>
      <c r="N18" s="11">
        <f t="shared" si="1"/>
        <v>221.4</v>
      </c>
    </row>
    <row r="19" spans="2:14" x14ac:dyDescent="0.25">
      <c r="F19" t="s">
        <v>24</v>
      </c>
      <c r="G19" s="2">
        <v>18</v>
      </c>
      <c r="H19" s="3">
        <v>2.57</v>
      </c>
      <c r="I19" s="3">
        <f t="shared" si="2"/>
        <v>46.26</v>
      </c>
      <c r="K19" s="10"/>
      <c r="M19" s="3"/>
      <c r="N19" s="11"/>
    </row>
    <row r="20" spans="2:14" x14ac:dyDescent="0.25">
      <c r="F20" t="s">
        <v>33</v>
      </c>
      <c r="G20" s="2">
        <v>18</v>
      </c>
      <c r="H20" s="3">
        <v>140</v>
      </c>
      <c r="I20" s="3">
        <f>G20*H20</f>
        <v>2520</v>
      </c>
      <c r="K20" s="10" t="s">
        <v>26</v>
      </c>
      <c r="L20" s="2">
        <v>500</v>
      </c>
      <c r="M20" s="3">
        <v>36.69</v>
      </c>
      <c r="N20" s="11">
        <f t="shared" si="1"/>
        <v>18345</v>
      </c>
    </row>
    <row r="21" spans="2:14" x14ac:dyDescent="0.25">
      <c r="G21" s="2">
        <v>18</v>
      </c>
      <c r="H21" s="3">
        <v>5.12</v>
      </c>
      <c r="I21" s="3">
        <f t="shared" ref="I21" si="3">G21*H21</f>
        <v>92.16</v>
      </c>
      <c r="K21" s="10" t="s">
        <v>29</v>
      </c>
      <c r="L21" s="2">
        <v>13</v>
      </c>
      <c r="M21" s="3">
        <v>183.98</v>
      </c>
      <c r="N21" s="11">
        <f t="shared" si="1"/>
        <v>2391.7399999999998</v>
      </c>
    </row>
    <row r="22" spans="2:14" x14ac:dyDescent="0.25">
      <c r="B22" s="13" t="s">
        <v>37</v>
      </c>
      <c r="C22" t="s">
        <v>38</v>
      </c>
      <c r="D22">
        <v>18</v>
      </c>
      <c r="F22" t="s">
        <v>13</v>
      </c>
      <c r="G22" s="2"/>
      <c r="K22" s="10" t="s">
        <v>31</v>
      </c>
      <c r="L22" s="2">
        <v>2</v>
      </c>
      <c r="M22" s="3">
        <v>44.47</v>
      </c>
      <c r="N22" s="11">
        <f t="shared" si="1"/>
        <v>88.94</v>
      </c>
    </row>
    <row r="23" spans="2:14" x14ac:dyDescent="0.25">
      <c r="F23" t="s">
        <v>15</v>
      </c>
      <c r="G23" s="2"/>
      <c r="K23" s="10" t="s">
        <v>32</v>
      </c>
      <c r="L23" s="2">
        <v>2</v>
      </c>
      <c r="M23" s="3">
        <v>63.83</v>
      </c>
      <c r="N23" s="11">
        <f t="shared" si="1"/>
        <v>127.66</v>
      </c>
    </row>
    <row r="24" spans="2:14" x14ac:dyDescent="0.25">
      <c r="F24" t="s">
        <v>41</v>
      </c>
      <c r="G24" s="2">
        <v>200</v>
      </c>
      <c r="H24" s="3">
        <v>20.57</v>
      </c>
      <c r="I24" s="3">
        <f t="shared" ref="I24:I28" si="4">G24*H24</f>
        <v>4114</v>
      </c>
      <c r="K24" s="10"/>
      <c r="M24" s="3"/>
      <c r="N24" s="11"/>
    </row>
    <row r="25" spans="2:14" x14ac:dyDescent="0.25">
      <c r="F25" t="s">
        <v>18</v>
      </c>
      <c r="G25" s="2">
        <v>20</v>
      </c>
      <c r="H25" s="3">
        <v>12.85</v>
      </c>
      <c r="I25" s="3">
        <f t="shared" si="4"/>
        <v>257</v>
      </c>
      <c r="K25" s="10" t="s">
        <v>34</v>
      </c>
      <c r="L25" s="2">
        <v>200</v>
      </c>
      <c r="M25" s="3">
        <v>20.57</v>
      </c>
      <c r="N25" s="11">
        <f t="shared" si="1"/>
        <v>4114</v>
      </c>
    </row>
    <row r="26" spans="2:14" x14ac:dyDescent="0.25">
      <c r="G26" s="2">
        <v>20</v>
      </c>
      <c r="H26" s="3">
        <v>14.99</v>
      </c>
      <c r="I26" s="3">
        <f t="shared" si="4"/>
        <v>299.8</v>
      </c>
      <c r="K26" s="10" t="s">
        <v>35</v>
      </c>
      <c r="L26" s="2">
        <v>20</v>
      </c>
      <c r="M26" s="3">
        <v>12.85</v>
      </c>
      <c r="N26" s="11">
        <f t="shared" si="1"/>
        <v>257</v>
      </c>
    </row>
    <row r="27" spans="2:14" x14ac:dyDescent="0.25">
      <c r="G27" s="2">
        <v>20</v>
      </c>
      <c r="H27" s="3">
        <v>149.1</v>
      </c>
      <c r="I27" s="3">
        <f t="shared" si="4"/>
        <v>2982</v>
      </c>
      <c r="K27" s="10" t="s">
        <v>36</v>
      </c>
      <c r="L27" s="2">
        <v>20</v>
      </c>
      <c r="M27" s="3">
        <v>14.99</v>
      </c>
      <c r="N27" s="11">
        <f t="shared" si="1"/>
        <v>299.8</v>
      </c>
    </row>
    <row r="28" spans="2:14" x14ac:dyDescent="0.25">
      <c r="B28" s="13" t="s">
        <v>68</v>
      </c>
      <c r="F28" t="s">
        <v>34</v>
      </c>
      <c r="G28" s="2">
        <v>4</v>
      </c>
      <c r="H28" s="3">
        <v>26.4</v>
      </c>
      <c r="I28" s="3">
        <f t="shared" si="4"/>
        <v>105.6</v>
      </c>
      <c r="K28" s="10" t="s">
        <v>39</v>
      </c>
      <c r="L28" s="2">
        <v>20</v>
      </c>
      <c r="M28" s="3">
        <v>149.1</v>
      </c>
      <c r="N28" s="11">
        <f t="shared" si="1"/>
        <v>2982</v>
      </c>
    </row>
    <row r="29" spans="2:14" x14ac:dyDescent="0.25">
      <c r="F29" t="s">
        <v>35</v>
      </c>
      <c r="G29" s="2"/>
      <c r="K29" s="10" t="s">
        <v>40</v>
      </c>
      <c r="L29" s="2">
        <v>4</v>
      </c>
      <c r="M29" s="3">
        <v>26.4</v>
      </c>
      <c r="N29" s="11">
        <f t="shared" si="1"/>
        <v>105.6</v>
      </c>
    </row>
    <row r="30" spans="2:14" x14ac:dyDescent="0.25">
      <c r="F30" t="s">
        <v>36</v>
      </c>
      <c r="G30" s="2"/>
      <c r="K30" s="10"/>
      <c r="L30" s="2"/>
      <c r="M30" s="3"/>
      <c r="N30" s="11"/>
    </row>
    <row r="31" spans="2:14" x14ac:dyDescent="0.25">
      <c r="F31" t="s">
        <v>39</v>
      </c>
      <c r="G31" s="2">
        <v>20</v>
      </c>
      <c r="H31" s="3">
        <v>36.69</v>
      </c>
      <c r="I31" s="3">
        <f t="shared" ref="I31:I33" si="5">G31*H31</f>
        <v>733.8</v>
      </c>
      <c r="K31" s="10" t="s">
        <v>41</v>
      </c>
      <c r="L31" s="2">
        <v>18</v>
      </c>
      <c r="M31" s="3">
        <v>142.5</v>
      </c>
      <c r="N31" s="11">
        <f t="shared" ref="N31:N32" si="6">L31*M31</f>
        <v>2565</v>
      </c>
    </row>
    <row r="32" spans="2:14" x14ac:dyDescent="0.25">
      <c r="F32" t="s">
        <v>40</v>
      </c>
      <c r="G32" s="2">
        <v>2</v>
      </c>
      <c r="H32" s="3">
        <v>63.83</v>
      </c>
      <c r="I32" s="3">
        <f t="shared" si="5"/>
        <v>127.66</v>
      </c>
      <c r="K32" s="10" t="s">
        <v>33</v>
      </c>
      <c r="L32" s="2">
        <v>13</v>
      </c>
      <c r="M32" s="3">
        <v>308.33999999999997</v>
      </c>
      <c r="N32" s="11">
        <f t="shared" si="6"/>
        <v>4008.4199999999996</v>
      </c>
    </row>
    <row r="33" spans="2:14" ht="15.75" thickBot="1" x14ac:dyDescent="0.3">
      <c r="G33" s="2">
        <v>4</v>
      </c>
      <c r="H33" s="3">
        <v>44.47</v>
      </c>
      <c r="I33" s="3">
        <f t="shared" si="5"/>
        <v>177.88</v>
      </c>
      <c r="K33" s="15"/>
      <c r="L33" s="16"/>
      <c r="M33" s="14"/>
      <c r="N33" s="17"/>
    </row>
    <row r="34" spans="2:14" x14ac:dyDescent="0.25">
      <c r="G34" s="2"/>
      <c r="L34" s="2"/>
    </row>
    <row r="35" spans="2:14" x14ac:dyDescent="0.25">
      <c r="B35" s="13" t="s">
        <v>43</v>
      </c>
      <c r="F35" t="s">
        <v>26</v>
      </c>
      <c r="G35" s="2"/>
    </row>
    <row r="36" spans="2:14" x14ac:dyDescent="0.25">
      <c r="B36" s="13"/>
      <c r="F36" t="s">
        <v>32</v>
      </c>
      <c r="G36" s="2"/>
    </row>
    <row r="37" spans="2:14" x14ac:dyDescent="0.25">
      <c r="F37" t="s">
        <v>31</v>
      </c>
      <c r="G37" s="2"/>
    </row>
    <row r="38" spans="2:14" x14ac:dyDescent="0.25">
      <c r="G38" s="2"/>
    </row>
    <row r="39" spans="2:14" x14ac:dyDescent="0.25">
      <c r="G39" s="2">
        <v>500</v>
      </c>
      <c r="H39" s="3">
        <v>36.69</v>
      </c>
      <c r="I39" s="3">
        <f t="shared" ref="I39:I44" si="7">G39*H39</f>
        <v>18345</v>
      </c>
    </row>
    <row r="40" spans="2:14" x14ac:dyDescent="0.25">
      <c r="G40" s="2">
        <v>4</v>
      </c>
      <c r="H40" s="3">
        <v>63.83</v>
      </c>
      <c r="I40" s="3">
        <f t="shared" si="7"/>
        <v>255.32</v>
      </c>
    </row>
    <row r="41" spans="2:14" x14ac:dyDescent="0.25">
      <c r="G41" s="2">
        <v>2</v>
      </c>
      <c r="H41" s="3">
        <v>44.47</v>
      </c>
      <c r="I41" s="3">
        <f t="shared" si="7"/>
        <v>88.94</v>
      </c>
    </row>
    <row r="42" spans="2:14" x14ac:dyDescent="0.25">
      <c r="B42" s="13" t="s">
        <v>62</v>
      </c>
      <c r="G42" s="2">
        <v>13</v>
      </c>
      <c r="H42" s="3">
        <v>183.98</v>
      </c>
      <c r="I42" s="3">
        <f t="shared" si="7"/>
        <v>2391.7399999999998</v>
      </c>
    </row>
    <row r="43" spans="2:14" x14ac:dyDescent="0.25">
      <c r="B43" t="s">
        <v>64</v>
      </c>
      <c r="E43" t="s">
        <v>63</v>
      </c>
      <c r="F43" t="s">
        <v>26</v>
      </c>
      <c r="G43" s="2">
        <v>13</v>
      </c>
      <c r="H43" s="3">
        <v>7.38</v>
      </c>
      <c r="I43" s="3">
        <f t="shared" si="7"/>
        <v>95.94</v>
      </c>
    </row>
    <row r="44" spans="2:14" x14ac:dyDescent="0.25">
      <c r="F44" t="s">
        <v>32</v>
      </c>
      <c r="G44" s="2">
        <v>13</v>
      </c>
      <c r="H44" s="3">
        <v>300</v>
      </c>
      <c r="I44" s="3">
        <f t="shared" si="7"/>
        <v>3900</v>
      </c>
    </row>
    <row r="45" spans="2:14" x14ac:dyDescent="0.25">
      <c r="F45" t="s">
        <v>31</v>
      </c>
      <c r="G45" s="2"/>
    </row>
    <row r="46" spans="2:14" x14ac:dyDescent="0.25">
      <c r="E46" t="s">
        <v>65</v>
      </c>
      <c r="F46" t="s">
        <v>29</v>
      </c>
      <c r="G46" s="2"/>
    </row>
    <row r="47" spans="2:14" x14ac:dyDescent="0.25">
      <c r="F47" t="s">
        <v>25</v>
      </c>
      <c r="G47" s="2"/>
    </row>
    <row r="48" spans="2:14" x14ac:dyDescent="0.25">
      <c r="F48" t="s">
        <v>33</v>
      </c>
      <c r="G48" s="2"/>
    </row>
    <row r="49" spans="7:7" x14ac:dyDescent="0.25">
      <c r="G49" s="2"/>
    </row>
    <row r="50" spans="7:7" x14ac:dyDescent="0.25">
      <c r="G50" s="2"/>
    </row>
    <row r="51" spans="7:7" x14ac:dyDescent="0.25">
      <c r="G51" s="2"/>
    </row>
    <row r="52" spans="7:7" x14ac:dyDescent="0.25">
      <c r="G52" s="2"/>
    </row>
    <row r="53" spans="7:7" x14ac:dyDescent="0.25">
      <c r="G53" s="2"/>
    </row>
    <row r="54" spans="7:7" x14ac:dyDescent="0.25">
      <c r="G54" s="2"/>
    </row>
    <row r="96" spans="7:7" x14ac:dyDescent="0.25">
      <c r="G96" s="3"/>
    </row>
    <row r="97" spans="7:7" x14ac:dyDescent="0.25">
      <c r="G97" s="3" t="s">
        <v>69</v>
      </c>
    </row>
    <row r="98" spans="7:7" x14ac:dyDescent="0.25">
      <c r="G98" s="3" t="s">
        <v>70</v>
      </c>
    </row>
    <row r="99" spans="7:7" x14ac:dyDescent="0.25">
      <c r="G99" s="3" t="s">
        <v>71</v>
      </c>
    </row>
    <row r="100" spans="7:7" x14ac:dyDescent="0.25">
      <c r="G100" s="3"/>
    </row>
  </sheetData>
  <mergeCells count="6">
    <mergeCell ref="C1:D1"/>
    <mergeCell ref="E1:F1"/>
    <mergeCell ref="C2:D2"/>
    <mergeCell ref="E2:F2"/>
    <mergeCell ref="C3:D3"/>
    <mergeCell ref="E3:F3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Acrobat.Document.DC" shapeId="1025" r:id="rId4">
          <objectPr defaultSize="0" r:id="rId5">
            <anchor moveWithCells="1">
              <from>
                <xdr:col>1</xdr:col>
                <xdr:colOff>0</xdr:colOff>
                <xdr:row>48</xdr:row>
                <xdr:rowOff>152400</xdr:rowOff>
              </from>
              <to>
                <xdr:col>5</xdr:col>
                <xdr:colOff>304800</xdr:colOff>
                <xdr:row>88</xdr:row>
                <xdr:rowOff>76200</xdr:rowOff>
              </to>
            </anchor>
          </objectPr>
        </oleObject>
      </mc:Choice>
      <mc:Fallback>
        <oleObject progId="Acrobat.Document.DC" shapeId="1025" r:id="rId4"/>
      </mc:Fallback>
    </mc:AlternateContent>
    <mc:AlternateContent xmlns:mc="http://schemas.openxmlformats.org/markup-compatibility/2006">
      <mc:Choice Requires="x14">
        <oleObject progId="Acrobat.Document.DC" shapeId="1026" r:id="rId6">
          <objectPr defaultSize="0" r:id="rId7">
            <anchor moveWithCells="1">
              <from>
                <xdr:col>5</xdr:col>
                <xdr:colOff>523875</xdr:colOff>
                <xdr:row>48</xdr:row>
                <xdr:rowOff>152400</xdr:rowOff>
              </from>
              <to>
                <xdr:col>10</xdr:col>
                <xdr:colOff>781050</xdr:colOff>
                <xdr:row>88</xdr:row>
                <xdr:rowOff>76200</xdr:rowOff>
              </to>
            </anchor>
          </objectPr>
        </oleObject>
      </mc:Choice>
      <mc:Fallback>
        <oleObject progId="Acrobat.Document.DC" shapeId="1026" r:id="rId6"/>
      </mc:Fallback>
    </mc:AlternateContent>
    <mc:AlternateContent xmlns:mc="http://schemas.openxmlformats.org/markup-compatibility/2006">
      <mc:Choice Requires="x14">
        <oleObject progId="Acrobat.Document.DC" shapeId="1027" r:id="rId8">
          <objectPr defaultSize="0" r:id="rId9">
            <anchor moveWithCells="1">
              <from>
                <xdr:col>10</xdr:col>
                <xdr:colOff>1019175</xdr:colOff>
                <xdr:row>48</xdr:row>
                <xdr:rowOff>161925</xdr:rowOff>
              </from>
              <to>
                <xdr:col>16</xdr:col>
                <xdr:colOff>228600</xdr:colOff>
                <xdr:row>88</xdr:row>
                <xdr:rowOff>85725</xdr:rowOff>
              </to>
            </anchor>
          </objectPr>
        </oleObject>
      </mc:Choice>
      <mc:Fallback>
        <oleObject progId="Acrobat.Document.DC" shapeId="1027" r:id="rId8"/>
      </mc:Fallback>
    </mc:AlternateContent>
    <mc:AlternateContent xmlns:mc="http://schemas.openxmlformats.org/markup-compatibility/2006">
      <mc:Choice Requires="x14">
        <oleObject progId="Acrobat.Document.DC" shapeId="1028" r:id="rId10">
          <objectPr defaultSize="0" r:id="rId11">
            <anchor moveWithCells="1">
              <from>
                <xdr:col>7</xdr:col>
                <xdr:colOff>28575</xdr:colOff>
                <xdr:row>91</xdr:row>
                <xdr:rowOff>28575</xdr:rowOff>
              </from>
              <to>
                <xdr:col>12</xdr:col>
                <xdr:colOff>285750</xdr:colOff>
                <xdr:row>130</xdr:row>
                <xdr:rowOff>142875</xdr:rowOff>
              </to>
            </anchor>
          </objectPr>
        </oleObject>
      </mc:Choice>
      <mc:Fallback>
        <oleObject progId="Acrobat.Document.DC" shapeId="1028" r:id="rId10"/>
      </mc:Fallback>
    </mc:AlternateContent>
    <mc:AlternateContent xmlns:mc="http://schemas.openxmlformats.org/markup-compatibility/2006">
      <mc:Choice Requires="x14">
        <oleObject progId="Acrobat.Document.DC" shapeId="1029" r:id="rId12">
          <objectPr defaultSize="0" r:id="rId13">
            <anchor moveWithCells="1">
              <from>
                <xdr:col>12</xdr:col>
                <xdr:colOff>409575</xdr:colOff>
                <xdr:row>91</xdr:row>
                <xdr:rowOff>38100</xdr:rowOff>
              </from>
              <to>
                <xdr:col>17</xdr:col>
                <xdr:colOff>1000125</xdr:colOff>
                <xdr:row>130</xdr:row>
                <xdr:rowOff>152400</xdr:rowOff>
              </to>
            </anchor>
          </objectPr>
        </oleObject>
      </mc:Choice>
      <mc:Fallback>
        <oleObject progId="Acrobat.Document.DC" shapeId="1029" r:id="rId12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A5F92-4B0E-4034-ADFD-2BFF6C8CC9B3}">
  <dimension ref="B1:M37"/>
  <sheetViews>
    <sheetView zoomScaleNormal="100" workbookViewId="0">
      <selection activeCell="E2" sqref="E2:F2"/>
    </sheetView>
  </sheetViews>
  <sheetFormatPr defaultRowHeight="15" x14ac:dyDescent="0.25"/>
  <cols>
    <col min="2" max="2" width="40.7109375" customWidth="1"/>
    <col min="3" max="3" width="20.7109375" customWidth="1"/>
    <col min="4" max="5" width="10.7109375" customWidth="1"/>
    <col min="6" max="6" width="20.7109375" customWidth="1"/>
    <col min="7" max="7" width="15.7109375" customWidth="1"/>
    <col min="8" max="9" width="15.7109375" style="3" customWidth="1"/>
    <col min="10" max="10" width="15.7109375" customWidth="1"/>
    <col min="11" max="11" width="20.7109375" customWidth="1"/>
    <col min="12" max="18" width="15.7109375" customWidth="1"/>
  </cols>
  <sheetData>
    <row r="1" spans="2:13" s="1" customFormat="1" ht="20.100000000000001" customHeight="1" x14ac:dyDescent="0.3">
      <c r="B1" s="1" t="s">
        <v>0</v>
      </c>
      <c r="C1" s="36"/>
      <c r="D1" s="36"/>
      <c r="E1" s="36"/>
      <c r="F1" s="36"/>
    </row>
    <row r="2" spans="2:13" s="1" customFormat="1" ht="20.100000000000001" customHeight="1" x14ac:dyDescent="0.3">
      <c r="B2" s="1" t="s">
        <v>1</v>
      </c>
      <c r="C2" s="36"/>
      <c r="D2" s="36"/>
      <c r="E2" s="36"/>
      <c r="F2" s="36"/>
    </row>
    <row r="3" spans="2:13" s="1" customFormat="1" ht="20.100000000000001" customHeight="1" x14ac:dyDescent="0.3">
      <c r="B3" s="1" t="s">
        <v>72</v>
      </c>
      <c r="C3" s="36"/>
      <c r="D3" s="36"/>
      <c r="E3" s="36"/>
      <c r="F3" s="36"/>
    </row>
    <row r="5" spans="2:13" s="19" customFormat="1" ht="21" x14ac:dyDescent="0.35">
      <c r="B5" s="19" t="s">
        <v>73</v>
      </c>
      <c r="H5" s="20"/>
      <c r="I5" s="21"/>
      <c r="J5" s="19" t="s">
        <v>74</v>
      </c>
    </row>
    <row r="6" spans="2:13" s="22" customFormat="1" ht="16.5" x14ac:dyDescent="0.3">
      <c r="B6" s="22" t="s">
        <v>75</v>
      </c>
      <c r="C6" s="23">
        <v>30000</v>
      </c>
      <c r="E6" s="24">
        <f>C6</f>
        <v>30000</v>
      </c>
      <c r="H6" s="25"/>
      <c r="I6" s="26"/>
    </row>
    <row r="7" spans="2:13" s="27" customFormat="1" ht="16.5" x14ac:dyDescent="0.3">
      <c r="B7" s="27" t="s">
        <v>76</v>
      </c>
      <c r="C7" s="28" t="s">
        <v>77</v>
      </c>
      <c r="E7" s="29">
        <v>500</v>
      </c>
      <c r="F7" s="27" t="s">
        <v>78</v>
      </c>
      <c r="H7" s="30"/>
      <c r="I7" s="31"/>
      <c r="J7" s="27" t="s">
        <v>79</v>
      </c>
    </row>
    <row r="8" spans="2:13" s="27" customFormat="1" ht="16.5" x14ac:dyDescent="0.3">
      <c r="B8" s="27" t="s">
        <v>80</v>
      </c>
      <c r="C8" s="28" t="s">
        <v>77</v>
      </c>
      <c r="E8" s="29">
        <v>500</v>
      </c>
      <c r="F8" s="27" t="s">
        <v>78</v>
      </c>
      <c r="H8" s="30"/>
      <c r="I8" s="31"/>
      <c r="J8" s="27" t="s">
        <v>81</v>
      </c>
    </row>
    <row r="9" spans="2:13" s="27" customFormat="1" ht="16.5" x14ac:dyDescent="0.3">
      <c r="B9" s="27" t="s">
        <v>82</v>
      </c>
      <c r="C9" s="28"/>
      <c r="E9" s="29"/>
      <c r="H9" s="30"/>
      <c r="I9" s="31"/>
      <c r="J9" s="27" t="s">
        <v>83</v>
      </c>
    </row>
    <row r="10" spans="2:13" s="27" customFormat="1" ht="16.5" x14ac:dyDescent="0.3">
      <c r="B10" s="27" t="s">
        <v>84</v>
      </c>
      <c r="C10" s="28"/>
      <c r="E10" s="29"/>
      <c r="H10" s="30"/>
      <c r="I10" s="31"/>
      <c r="J10" s="27" t="s">
        <v>85</v>
      </c>
    </row>
    <row r="11" spans="2:13" s="27" customFormat="1" ht="16.5" x14ac:dyDescent="0.3">
      <c r="B11" s="27" t="s">
        <v>86</v>
      </c>
      <c r="C11" s="28"/>
      <c r="E11" s="29"/>
      <c r="H11" s="30"/>
      <c r="I11" s="31"/>
      <c r="J11" s="27" t="s">
        <v>87</v>
      </c>
    </row>
    <row r="12" spans="2:13" s="27" customFormat="1" ht="16.5" x14ac:dyDescent="0.3">
      <c r="B12" s="27" t="s">
        <v>88</v>
      </c>
      <c r="C12" s="28"/>
      <c r="E12" s="29"/>
      <c r="H12" s="30"/>
      <c r="I12" s="31"/>
      <c r="J12" s="27" t="s">
        <v>87</v>
      </c>
      <c r="M12" s="27" t="s">
        <v>89</v>
      </c>
    </row>
    <row r="13" spans="2:13" s="27" customFormat="1" ht="16.5" x14ac:dyDescent="0.3">
      <c r="B13" s="27" t="s">
        <v>90</v>
      </c>
      <c r="C13" s="28"/>
      <c r="E13" s="29"/>
      <c r="H13" s="30"/>
      <c r="I13" s="31"/>
      <c r="J13" s="27" t="s">
        <v>91</v>
      </c>
    </row>
    <row r="14" spans="2:13" s="27" customFormat="1" ht="16.5" x14ac:dyDescent="0.3">
      <c r="B14" s="27" t="s">
        <v>92</v>
      </c>
      <c r="C14" s="28"/>
      <c r="E14" s="29"/>
      <c r="H14" s="30"/>
      <c r="I14" s="31"/>
      <c r="J14" s="27" t="s">
        <v>93</v>
      </c>
    </row>
    <row r="15" spans="2:13" s="27" customFormat="1" ht="16.5" x14ac:dyDescent="0.3">
      <c r="B15" s="27" t="s">
        <v>94</v>
      </c>
      <c r="C15" s="28"/>
      <c r="E15" s="29"/>
      <c r="H15" s="30"/>
      <c r="I15" s="31"/>
      <c r="J15" s="27" t="s">
        <v>87</v>
      </c>
    </row>
    <row r="16" spans="2:13" s="27" customFormat="1" ht="16.5" x14ac:dyDescent="0.3">
      <c r="C16" s="28"/>
      <c r="E16" s="29"/>
      <c r="H16" s="30"/>
      <c r="I16" s="31"/>
    </row>
    <row r="17" spans="2:10" s="27" customFormat="1" ht="16.5" x14ac:dyDescent="0.3">
      <c r="B17" s="27" t="s">
        <v>95</v>
      </c>
      <c r="C17" s="28"/>
      <c r="E17" s="29">
        <v>1000</v>
      </c>
      <c r="F17" s="27" t="s">
        <v>78</v>
      </c>
      <c r="H17" s="30"/>
      <c r="I17" s="31"/>
    </row>
    <row r="18" spans="2:10" s="27" customFormat="1" ht="16.5" x14ac:dyDescent="0.3">
      <c r="B18" s="27" t="s">
        <v>96</v>
      </c>
      <c r="C18" s="32" t="s">
        <v>97</v>
      </c>
      <c r="E18" s="29">
        <v>7400</v>
      </c>
      <c r="F18" s="27" t="s">
        <v>98</v>
      </c>
      <c r="G18" s="27" t="s">
        <v>99</v>
      </c>
      <c r="H18" s="30"/>
      <c r="I18" s="31"/>
    </row>
    <row r="19" spans="2:10" s="27" customFormat="1" ht="16.5" x14ac:dyDescent="0.3">
      <c r="B19" s="27" t="s">
        <v>100</v>
      </c>
      <c r="C19" s="28"/>
      <c r="E19" s="29">
        <v>500</v>
      </c>
      <c r="F19" s="27" t="s">
        <v>78</v>
      </c>
      <c r="H19" s="30"/>
      <c r="I19" s="31"/>
    </row>
    <row r="20" spans="2:10" s="27" customFormat="1" ht="16.5" x14ac:dyDescent="0.3">
      <c r="B20" s="27" t="s">
        <v>101</v>
      </c>
      <c r="C20" s="28"/>
      <c r="E20" s="29">
        <v>1000</v>
      </c>
      <c r="F20" s="27" t="s">
        <v>78</v>
      </c>
      <c r="H20" s="30"/>
      <c r="I20" s="31"/>
      <c r="J20" s="27" t="s">
        <v>102</v>
      </c>
    </row>
    <row r="21" spans="2:10" s="27" customFormat="1" ht="16.5" x14ac:dyDescent="0.3">
      <c r="B21" s="33"/>
      <c r="C21" s="34"/>
      <c r="D21" s="33"/>
      <c r="E21" s="35"/>
      <c r="F21" s="33"/>
      <c r="G21" s="33"/>
      <c r="H21" s="30"/>
      <c r="I21" s="31"/>
    </row>
    <row r="22" spans="2:10" s="27" customFormat="1" ht="16.5" x14ac:dyDescent="0.3">
      <c r="B22" s="27" t="s">
        <v>103</v>
      </c>
      <c r="C22" s="28"/>
      <c r="E22" s="29">
        <v>6000</v>
      </c>
      <c r="F22" s="27" t="s">
        <v>78</v>
      </c>
      <c r="G22" s="27" t="s">
        <v>104</v>
      </c>
      <c r="H22" s="30"/>
      <c r="I22" s="31"/>
      <c r="J22" s="27" t="s">
        <v>105</v>
      </c>
    </row>
    <row r="23" spans="2:10" s="27" customFormat="1" ht="16.5" x14ac:dyDescent="0.3">
      <c r="B23" s="27" t="s">
        <v>106</v>
      </c>
      <c r="C23" s="28"/>
      <c r="E23" s="29">
        <v>4000</v>
      </c>
      <c r="F23" s="27" t="s">
        <v>78</v>
      </c>
      <c r="G23" s="27" t="s">
        <v>107</v>
      </c>
      <c r="H23" s="30"/>
      <c r="I23" s="31"/>
      <c r="J23" s="27" t="s">
        <v>108</v>
      </c>
    </row>
    <row r="24" spans="2:10" s="27" customFormat="1" ht="16.5" x14ac:dyDescent="0.3">
      <c r="B24" s="27" t="s">
        <v>109</v>
      </c>
      <c r="C24" s="28"/>
      <c r="E24" s="29">
        <v>6000</v>
      </c>
      <c r="F24" s="27" t="s">
        <v>78</v>
      </c>
      <c r="H24" s="30"/>
      <c r="I24" s="31"/>
      <c r="J24" s="27" t="s">
        <v>110</v>
      </c>
    </row>
    <row r="25" spans="2:10" s="27" customFormat="1" ht="16.5" x14ac:dyDescent="0.3">
      <c r="B25" s="27" t="s">
        <v>111</v>
      </c>
      <c r="C25" s="28"/>
      <c r="E25" s="29"/>
      <c r="H25" s="30"/>
      <c r="I25" s="31"/>
      <c r="J25" s="27" t="s">
        <v>112</v>
      </c>
    </row>
    <row r="26" spans="2:10" s="27" customFormat="1" ht="16.5" x14ac:dyDescent="0.3">
      <c r="B26" s="27" t="s">
        <v>100</v>
      </c>
      <c r="C26" s="28"/>
      <c r="E26" s="29">
        <v>1000</v>
      </c>
      <c r="F26" s="27" t="s">
        <v>78</v>
      </c>
      <c r="H26" s="30"/>
      <c r="I26" s="31"/>
    </row>
    <row r="27" spans="2:10" s="27" customFormat="1" ht="16.5" x14ac:dyDescent="0.3">
      <c r="B27" s="27" t="s">
        <v>101</v>
      </c>
      <c r="C27" s="28"/>
      <c r="E27" s="29">
        <v>2000</v>
      </c>
      <c r="F27" s="27" t="s">
        <v>78</v>
      </c>
      <c r="H27" s="30"/>
      <c r="I27" s="31"/>
      <c r="J27" s="27" t="s">
        <v>102</v>
      </c>
    </row>
    <row r="28" spans="2:10" s="27" customFormat="1" ht="16.5" x14ac:dyDescent="0.3">
      <c r="B28" s="33"/>
      <c r="C28" s="34"/>
      <c r="D28" s="33"/>
      <c r="E28" s="35"/>
      <c r="F28" s="33"/>
      <c r="G28" s="33"/>
      <c r="H28" s="30"/>
      <c r="I28" s="31"/>
    </row>
    <row r="29" spans="2:10" s="27" customFormat="1" ht="16.5" x14ac:dyDescent="0.3">
      <c r="B29" s="27" t="s">
        <v>113</v>
      </c>
      <c r="C29" s="28"/>
      <c r="E29" s="29">
        <f>SUM(E7:E28)</f>
        <v>29900</v>
      </c>
      <c r="H29" s="30"/>
      <c r="I29" s="31"/>
    </row>
    <row r="31" spans="2:10" x14ac:dyDescent="0.25">
      <c r="G31" s="2"/>
    </row>
    <row r="32" spans="2:10" x14ac:dyDescent="0.25">
      <c r="G32" s="2"/>
    </row>
    <row r="33" spans="7:7" x14ac:dyDescent="0.25">
      <c r="G33" s="2"/>
    </row>
    <row r="34" spans="7:7" x14ac:dyDescent="0.25">
      <c r="G34" s="2"/>
    </row>
    <row r="35" spans="7:7" x14ac:dyDescent="0.25">
      <c r="G35" s="2"/>
    </row>
    <row r="36" spans="7:7" x14ac:dyDescent="0.25">
      <c r="G36" s="2"/>
    </row>
    <row r="37" spans="7:7" x14ac:dyDescent="0.25">
      <c r="G37" s="2"/>
    </row>
  </sheetData>
  <mergeCells count="6">
    <mergeCell ref="C1:D1"/>
    <mergeCell ref="E1:F1"/>
    <mergeCell ref="C2:D2"/>
    <mergeCell ref="E2:F2"/>
    <mergeCell ref="C3:D3"/>
    <mergeCell ref="E3:F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Mat'ls - New 12-1-22</vt:lpstr>
      <vt:lpstr>Mat'ls - Quotes</vt:lpstr>
      <vt:lpstr>Mat'ls - old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Karlton E. WilliamsIi x3043 09429N</dc:creator>
  <cp:lastModifiedBy>Karlton E. WilliamsIi x3043 09429N</cp:lastModifiedBy>
  <dcterms:created xsi:type="dcterms:W3CDTF">2022-12-09T19:55:27Z</dcterms:created>
  <dcterms:modified xsi:type="dcterms:W3CDTF">2022-12-09T22:50:24Z</dcterms:modified>
</cp:coreProperties>
</file>